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1570" windowHeight="8145" tabRatio="916" activeTab="7"/>
  </bookViews>
  <sheets>
    <sheet name="Intro" sheetId="1" r:id="rId1"/>
    <sheet name="Wärmeanwendungen" sheetId="2" r:id="rId2"/>
    <sheet name="Stromanwendungen" sheetId="3" r:id="rId3"/>
    <sheet name="KWK" sheetId="4" r:id="rId4"/>
    <sheet name="Kraftstoffanwendungen" sheetId="5" r:id="rId5"/>
    <sheet name="Prozessanwendungen" sheetId="6" r:id="rId6"/>
    <sheet name="Ergebnisse" sheetId="7" r:id="rId7"/>
    <sheet name="Support" sheetId="8" r:id="rId8"/>
    <sheet name="Erläuterung KWK" sheetId="9" r:id="rId9"/>
    <sheet name="Faktoren Erneuerbare Energie" sheetId="10" r:id="rId10"/>
    <sheet name="Faktoren Prozessemissionen" sheetId="11" r:id="rId11"/>
    <sheet name="Faktoren Kraftstoffanwendung" sheetId="12" r:id="rId12"/>
  </sheets>
  <definedNames>
    <definedName name="_xlnm.Print_Area" localSheetId="0">'Intro'!$A$1:$U$26</definedName>
    <definedName name="_xlnm.Print_Area" localSheetId="7">'Support'!$A$1:$G$18</definedName>
  </definedNames>
  <calcPr fullCalcOnLoad="1"/>
</workbook>
</file>

<file path=xl/comments1.xml><?xml version="1.0" encoding="utf-8"?>
<comments xmlns="http://schemas.openxmlformats.org/spreadsheetml/2006/main">
  <authors>
    <author>Kira-Marie Filip</author>
  </authors>
  <commentList>
    <comment ref="L13" authorId="0">
      <text>
        <r>
          <rPr>
            <b/>
            <sz val="9"/>
            <rFont val="Segoe UI"/>
            <family val="2"/>
          </rPr>
          <t>Der Name und der Titel des Projektes werden automatisch auf alle Registerblätter übertragen.
Änderungen können nur auf dieser Seite vorgenommen werden.</t>
        </r>
      </text>
    </comment>
  </commentList>
</comments>
</file>

<file path=xl/comments2.xml><?xml version="1.0" encoding="utf-8"?>
<comments xmlns="http://schemas.openxmlformats.org/spreadsheetml/2006/main">
  <authors>
    <author>M?llerMichael</author>
    <author>Kira-Marie Filip</author>
    <author>Ina Twardowski</author>
  </authors>
  <commentList>
    <comment ref="E177" authorId="0">
      <text>
        <r>
          <rPr>
            <sz val="9"/>
            <rFont val="Segoe UI"/>
            <family val="2"/>
          </rPr>
          <t xml:space="preserve">Berechnung auf Basis des entsprechenden Emissionefaktors [CO2-Äquivalente]
</t>
        </r>
      </text>
    </comment>
    <comment ref="T200" authorId="0">
      <text>
        <r>
          <rPr>
            <b/>
            <sz val="9"/>
            <rFont val="Segoe UI"/>
            <family val="2"/>
          </rPr>
          <t>MüllerMichael:</t>
        </r>
        <r>
          <rPr>
            <sz val="9"/>
            <rFont val="Segoe UI"/>
            <family val="2"/>
          </rPr>
          <t xml:space="preserve">
Bei der Berechnung von Prozessemissionen kann auf wahlweise auf die Emissionsfaktoren aus der hilfstabelle Prozessemissionen oder aber eigene zurückgegriffen werden. Bitte entsprechend unter Kommentar Berechnung vermerken.</t>
        </r>
      </text>
    </comment>
    <comment ref="I20" authorId="1">
      <text>
        <r>
          <rPr>
            <b/>
            <sz val="9"/>
            <rFont val="Segoe UI"/>
            <family val="2"/>
          </rPr>
          <t>Quelle: Gemis 4.9.4</t>
        </r>
        <r>
          <rPr>
            <sz val="9"/>
            <rFont val="Segoe UI"/>
            <family val="2"/>
          </rPr>
          <t xml:space="preserve">
</t>
        </r>
      </text>
    </comment>
    <comment ref="I21" authorId="1">
      <text>
        <r>
          <rPr>
            <b/>
            <sz val="9"/>
            <rFont val="Segoe UI"/>
            <family val="2"/>
          </rPr>
          <t>Quelle: Gemis 4.9.4</t>
        </r>
        <r>
          <rPr>
            <sz val="9"/>
            <rFont val="Segoe UI"/>
            <family val="2"/>
          </rPr>
          <t xml:space="preserve">
</t>
        </r>
      </text>
    </comment>
    <comment ref="I31" authorId="1">
      <text>
        <r>
          <rPr>
            <b/>
            <sz val="9"/>
            <rFont val="Segoe UI"/>
            <family val="2"/>
          </rPr>
          <t xml:space="preserve">Quelle: Gemis 4.94 
</t>
        </r>
        <r>
          <rPr>
            <sz val="9"/>
            <rFont val="Segoe UI"/>
            <family val="2"/>
          </rPr>
          <t xml:space="preserve">
</t>
        </r>
      </text>
    </comment>
    <comment ref="I22" authorId="1">
      <text>
        <r>
          <rPr>
            <b/>
            <sz val="9"/>
            <rFont val="Segoe UI"/>
            <family val="2"/>
          </rPr>
          <t>Quelle: Gemis 4.9.4</t>
        </r>
        <r>
          <rPr>
            <sz val="9"/>
            <rFont val="Segoe UI"/>
            <family val="2"/>
          </rPr>
          <t xml:space="preserve">
Braunkohle  Brikett</t>
        </r>
      </text>
    </comment>
    <comment ref="I23" authorId="1">
      <text>
        <r>
          <rPr>
            <b/>
            <sz val="9"/>
            <rFont val="Segoe UI"/>
            <family val="2"/>
          </rPr>
          <t>Quelle: Gemis 4.9.4</t>
        </r>
        <r>
          <rPr>
            <sz val="9"/>
            <rFont val="Segoe UI"/>
            <family val="2"/>
          </rPr>
          <t xml:space="preserve">
</t>
        </r>
      </text>
    </comment>
    <comment ref="I96" authorId="1">
      <text>
        <r>
          <rPr>
            <b/>
            <sz val="9"/>
            <rFont val="Segoe UI"/>
            <family val="2"/>
          </rPr>
          <t>Quelle: Gemis 4.9.4</t>
        </r>
        <r>
          <rPr>
            <sz val="9"/>
            <rFont val="Segoe UI"/>
            <family val="2"/>
          </rPr>
          <t xml:space="preserve">
</t>
        </r>
      </text>
    </comment>
    <comment ref="I97" authorId="1">
      <text>
        <r>
          <rPr>
            <b/>
            <sz val="9"/>
            <rFont val="Segoe UI"/>
            <family val="2"/>
          </rPr>
          <t>Quelle: Gemis 4.9.4</t>
        </r>
        <r>
          <rPr>
            <sz val="9"/>
            <rFont val="Segoe UI"/>
            <family val="2"/>
          </rPr>
          <t xml:space="preserve">
</t>
        </r>
      </text>
    </comment>
    <comment ref="I98" authorId="1">
      <text>
        <r>
          <rPr>
            <b/>
            <sz val="9"/>
            <rFont val="Segoe UI"/>
            <family val="2"/>
          </rPr>
          <t>Quelle: Gemis 4.9.4</t>
        </r>
        <r>
          <rPr>
            <sz val="9"/>
            <rFont val="Segoe UI"/>
            <family val="2"/>
          </rPr>
          <t xml:space="preserve">
</t>
        </r>
      </text>
    </comment>
    <comment ref="I99" authorId="1">
      <text>
        <r>
          <rPr>
            <b/>
            <sz val="9"/>
            <rFont val="Segoe UI"/>
            <family val="2"/>
          </rPr>
          <t>Quelle: Gemis 4.9.4</t>
        </r>
        <r>
          <rPr>
            <sz val="9"/>
            <rFont val="Segoe UI"/>
            <family val="2"/>
          </rPr>
          <t xml:space="preserve">
</t>
        </r>
      </text>
    </comment>
    <comment ref="I100" authorId="1">
      <text>
        <r>
          <rPr>
            <b/>
            <sz val="9"/>
            <rFont val="Segoe UI"/>
            <family val="2"/>
          </rPr>
          <t>Quelle: Gemis 4.9.4</t>
        </r>
        <r>
          <rPr>
            <sz val="9"/>
            <rFont val="Segoe UI"/>
            <family val="2"/>
          </rPr>
          <t xml:space="preserve">
</t>
        </r>
      </text>
    </comment>
    <comment ref="Q22" authorId="2">
      <text>
        <r>
          <rPr>
            <b/>
            <sz val="8"/>
            <rFont val="Segoe UI"/>
            <family val="2"/>
          </rPr>
          <t xml:space="preserve">Kohle Mittelwert </t>
        </r>
      </text>
    </comment>
    <comment ref="P19" authorId="0">
      <text>
        <r>
          <rPr>
            <b/>
            <sz val="9"/>
            <rFont val="Segoe UI"/>
            <family val="2"/>
          </rPr>
          <t xml:space="preserve">Quelle: </t>
        </r>
        <r>
          <rPr>
            <sz val="9"/>
            <rFont val="Segoe UI"/>
            <family val="2"/>
          </rPr>
          <t xml:space="preserve">Arbeitsgemeinschaft Energiebilanzen 2010
</t>
        </r>
      </text>
    </comment>
    <comment ref="I24" authorId="0">
      <text>
        <r>
          <rPr>
            <b/>
            <sz val="9"/>
            <rFont val="Segoe UI"/>
            <family val="2"/>
          </rPr>
          <t>Quelle: Gemis 4.9.4</t>
        </r>
        <r>
          <rPr>
            <sz val="9"/>
            <rFont val="Segoe UI"/>
            <family val="2"/>
          </rPr>
          <t xml:space="preserve">
</t>
        </r>
      </text>
    </comment>
    <comment ref="I25" authorId="0">
      <text>
        <r>
          <rPr>
            <b/>
            <sz val="9"/>
            <rFont val="Segoe UI"/>
            <family val="2"/>
          </rPr>
          <t>Bitte Quelle angeben</t>
        </r>
        <r>
          <rPr>
            <sz val="9"/>
            <rFont val="Segoe UI"/>
            <family val="2"/>
          </rPr>
          <t xml:space="preserve">
</t>
        </r>
      </text>
    </comment>
    <comment ref="I101" authorId="0">
      <text>
        <r>
          <rPr>
            <b/>
            <sz val="9"/>
            <rFont val="Segoe UI"/>
            <family val="2"/>
          </rPr>
          <t>Bitte Quelle angeben</t>
        </r>
        <r>
          <rPr>
            <sz val="9"/>
            <rFont val="Segoe UI"/>
            <family val="2"/>
          </rPr>
          <t xml:space="preserve">
</t>
        </r>
      </text>
    </comment>
    <comment ref="Q96" authorId="1">
      <text>
        <r>
          <rPr>
            <b/>
            <sz val="9"/>
            <rFont val="Segoe UI"/>
            <family val="2"/>
          </rPr>
          <t xml:space="preserve">Quelle: Arbeitsgemeinschaft Energiebilanzen 2010
</t>
        </r>
        <r>
          <rPr>
            <sz val="9"/>
            <rFont val="Segoe UI"/>
            <family val="2"/>
          </rPr>
          <t xml:space="preserve">
</t>
        </r>
      </text>
    </comment>
    <comment ref="Q98" authorId="1">
      <text>
        <r>
          <rPr>
            <b/>
            <sz val="9"/>
            <rFont val="Segoe UI"/>
            <family val="2"/>
          </rPr>
          <t>Quelle: Arbeitsgemeinschaft Energiebilanzen 2010</t>
        </r>
      </text>
    </comment>
    <comment ref="Q99" authorId="1">
      <text>
        <r>
          <rPr>
            <b/>
            <sz val="9"/>
            <rFont val="Segoe UI"/>
            <family val="2"/>
          </rPr>
          <t>Quelle: Arbeitsgemeinschaft Energiebilanzen 2010</t>
        </r>
        <r>
          <rPr>
            <sz val="9"/>
            <rFont val="Segoe UI"/>
            <family val="2"/>
          </rPr>
          <t xml:space="preserve">
</t>
        </r>
      </text>
    </comment>
    <comment ref="Q100" authorId="1">
      <text>
        <r>
          <rPr>
            <b/>
            <sz val="9"/>
            <rFont val="Segoe UI"/>
            <family val="2"/>
          </rPr>
          <t>Quelle: Arbeitsgemeinschaft Energiebilanzen 2010</t>
        </r>
        <r>
          <rPr>
            <sz val="9"/>
            <rFont val="Segoe UI"/>
            <family val="2"/>
          </rPr>
          <t xml:space="preserve">
</t>
        </r>
      </text>
    </comment>
    <comment ref="Q101" authorId="1">
      <text>
        <r>
          <rPr>
            <b/>
            <sz val="9"/>
            <rFont val="Segoe UI"/>
            <family val="2"/>
          </rPr>
          <t>Bitte Quelle angeben</t>
        </r>
      </text>
    </comment>
    <comment ref="Q25" authorId="1">
      <text>
        <r>
          <rPr>
            <b/>
            <sz val="9"/>
            <rFont val="Segoe UI"/>
            <family val="2"/>
          </rPr>
          <t>Bitte Quelle für Umrechnungsfaktor benennen</t>
        </r>
        <r>
          <rPr>
            <sz val="9"/>
            <rFont val="Segoe UI"/>
            <family val="2"/>
          </rPr>
          <t xml:space="preserve">
</t>
        </r>
      </text>
    </comment>
    <comment ref="S84" authorId="1">
      <text>
        <r>
          <rPr>
            <b/>
            <sz val="10"/>
            <color indexed="23"/>
            <rFont val="Arial"/>
            <family val="2"/>
          </rPr>
          <t xml:space="preserve">Welchen Wert trage ich in dieses Kästchen (P84) ein?
</t>
        </r>
        <r>
          <rPr>
            <sz val="10"/>
            <color indexed="23"/>
            <rFont val="Arial"/>
            <family val="2"/>
          </rPr>
          <t>Wenn Sie die CO2-Einsparungen  nach einem Brennstoffwechsel berechnen möchten, müssen Sie die Baseline Emissionen aus "1.Baseline" (P 42, grün) hier eintragen (siehe rotes Sternchen).</t>
        </r>
        <r>
          <rPr>
            <b/>
            <sz val="10"/>
            <color indexed="23"/>
            <rFont val="Arial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25" authorId="1">
      <text>
        <r>
          <rPr>
            <b/>
            <sz val="10"/>
            <color indexed="23"/>
            <rFont val="Arial"/>
            <family val="2"/>
          </rPr>
          <t>Wenn Sie mit einem eigenen Wert rechnen, müssen Sie  in der Tabelle Heizwert / Umrechnungsfaktor einen Wert zur Umrechnung angeben.</t>
        </r>
      </text>
    </comment>
    <comment ref="D8" authorId="1">
      <text>
        <r>
          <rPr>
            <b/>
            <sz val="9"/>
            <rFont val="Segoe UI"/>
            <family val="2"/>
          </rPr>
          <t>Bitte tragen Sie den Namen der Institution in dem Registerblatt "Intro" ein. Die Angabe wird automatisch übertragen.</t>
        </r>
        <r>
          <rPr>
            <sz val="9"/>
            <rFont val="Segoe UI"/>
            <family val="2"/>
          </rPr>
          <t xml:space="preserve">
</t>
        </r>
      </text>
    </comment>
    <comment ref="D10" authorId="1">
      <text>
        <r>
          <rPr>
            <b/>
            <sz val="9"/>
            <rFont val="Segoe UI"/>
            <family val="2"/>
          </rPr>
          <t>Bitte tragen Sie den Titel des Projektes in dem Registerblatt "Intro" ein. Die Angabe wird automatisch übertragen.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Kira-Marie Filip</author>
    <author>M?llerMichael</author>
  </authors>
  <commentList>
    <comment ref="I21" authorId="0">
      <text>
        <r>
          <rPr>
            <b/>
            <sz val="9"/>
            <rFont val="Segoe UI"/>
            <family val="2"/>
          </rPr>
          <t>Quelle: Gemis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>4.9.4</t>
        </r>
      </text>
    </comment>
    <comment ref="F23" authorId="1">
      <text>
        <r>
          <rPr>
            <b/>
            <sz val="9"/>
            <rFont val="Segoe UI"/>
            <family val="2"/>
          </rPr>
          <t>Faktor laut Ausweisung Stromkennzeichnung bzw. eigene Faktoren</t>
        </r>
        <r>
          <rPr>
            <sz val="9"/>
            <rFont val="Segoe UI"/>
            <family val="2"/>
          </rPr>
          <t xml:space="preserve">
</t>
        </r>
      </text>
    </comment>
    <comment ref="I23" authorId="1">
      <text>
        <r>
          <rPr>
            <b/>
            <sz val="9"/>
            <rFont val="Segoe UI"/>
            <family val="2"/>
          </rPr>
          <t>Bitte Quelle angeben</t>
        </r>
        <r>
          <rPr>
            <sz val="9"/>
            <rFont val="Segoe UI"/>
            <family val="2"/>
          </rPr>
          <t xml:space="preserve">
</t>
        </r>
      </text>
    </comment>
    <comment ref="D8" authorId="0">
      <text>
        <r>
          <rPr>
            <b/>
            <sz val="9"/>
            <rFont val="Segoe UI"/>
            <family val="2"/>
          </rPr>
          <t>Bitte tragen Sie den Namen der Institution in dem Registerblatt "Intro" ein. Die Angabe wird automatisch übertragen.</t>
        </r>
        <r>
          <rPr>
            <sz val="9"/>
            <rFont val="Segoe UI"/>
            <family val="2"/>
          </rPr>
          <t xml:space="preserve">
</t>
        </r>
      </text>
    </comment>
    <comment ref="D10" authorId="0">
      <text>
        <r>
          <rPr>
            <b/>
            <sz val="9"/>
            <rFont val="Segoe UI"/>
            <family val="2"/>
          </rPr>
          <t>Bitte tragen Sie den Titel des Projektes in dem Registerblatt "Intro" ein. Die Angabe wird automatisch übertragen.</t>
        </r>
      </text>
    </comment>
  </commentList>
</comments>
</file>

<file path=xl/comments4.xml><?xml version="1.0" encoding="utf-8"?>
<comments xmlns="http://schemas.openxmlformats.org/spreadsheetml/2006/main">
  <authors>
    <author>Kira-Marie Filip</author>
    <author>M?llerMichael</author>
  </authors>
  <commentList>
    <comment ref="J26" authorId="0">
      <text>
        <r>
          <rPr>
            <b/>
            <sz val="9"/>
            <rFont val="Segoe UI"/>
            <family val="2"/>
          </rPr>
          <t>Quelle: Gemis 4.9.4</t>
        </r>
        <r>
          <rPr>
            <sz val="9"/>
            <rFont val="Segoe UI"/>
            <family val="2"/>
          </rPr>
          <t xml:space="preserve">
</t>
        </r>
      </text>
    </comment>
    <comment ref="J27" authorId="0">
      <text>
        <r>
          <rPr>
            <b/>
            <sz val="9"/>
            <rFont val="Segoe UI"/>
            <family val="2"/>
          </rPr>
          <t>Quelle: Gemis 4.9.4</t>
        </r>
        <r>
          <rPr>
            <sz val="9"/>
            <rFont val="Segoe UI"/>
            <family val="2"/>
          </rPr>
          <t xml:space="preserve">
Braunkohle  Brikett</t>
        </r>
      </text>
    </comment>
    <comment ref="J28" authorId="0">
      <text>
        <r>
          <rPr>
            <b/>
            <sz val="9"/>
            <rFont val="Segoe UI"/>
            <family val="2"/>
          </rPr>
          <t>Quelle: Gemis 4.9.4</t>
        </r>
        <r>
          <rPr>
            <sz val="9"/>
            <rFont val="Segoe UI"/>
            <family val="2"/>
          </rPr>
          <t xml:space="preserve">
</t>
        </r>
      </text>
    </comment>
    <comment ref="J29" authorId="1">
      <text>
        <r>
          <rPr>
            <b/>
            <sz val="9"/>
            <rFont val="Segoe UI"/>
            <family val="2"/>
          </rPr>
          <t>Quelle: Gemis 4.9.4</t>
        </r>
        <r>
          <rPr>
            <sz val="9"/>
            <rFont val="Segoe UI"/>
            <family val="2"/>
          </rPr>
          <t xml:space="preserve">
</t>
        </r>
      </text>
    </comment>
    <comment ref="J30" authorId="1">
      <text>
        <r>
          <rPr>
            <b/>
            <sz val="9"/>
            <rFont val="Segoe UI"/>
            <family val="2"/>
          </rPr>
          <t>Bitte Quelle angeben</t>
        </r>
        <r>
          <rPr>
            <sz val="9"/>
            <rFont val="Segoe UI"/>
            <family val="2"/>
          </rPr>
          <t xml:space="preserve">
</t>
        </r>
      </text>
    </comment>
    <comment ref="J19" authorId="0">
      <text>
        <r>
          <rPr>
            <b/>
            <sz val="9"/>
            <rFont val="Segoe UI"/>
            <family val="2"/>
          </rPr>
          <t xml:space="preserve">Quelle: Gemis 4.94 
</t>
        </r>
        <r>
          <rPr>
            <sz val="9"/>
            <rFont val="Segoe UI"/>
            <family val="2"/>
          </rPr>
          <t xml:space="preserve">
</t>
        </r>
      </text>
    </comment>
    <comment ref="T19" authorId="1">
      <text>
        <r>
          <rPr>
            <b/>
            <sz val="9"/>
            <rFont val="Segoe UI"/>
            <family val="2"/>
          </rPr>
          <t>Quelle: Gemis 4.9.4</t>
        </r>
        <r>
          <rPr>
            <sz val="9"/>
            <rFont val="Segoe UI"/>
            <family val="2"/>
          </rPr>
          <t xml:space="preserve">
</t>
        </r>
      </text>
    </comment>
    <comment ref="T20" authorId="1">
      <text>
        <r>
          <rPr>
            <b/>
            <sz val="9"/>
            <rFont val="Segoe UI"/>
            <family val="2"/>
          </rPr>
          <t>Bitte Quelle angeben</t>
        </r>
        <r>
          <rPr>
            <sz val="9"/>
            <rFont val="Segoe UI"/>
            <family val="2"/>
          </rPr>
          <t xml:space="preserve">
</t>
        </r>
      </text>
    </comment>
    <comment ref="J20" authorId="0">
      <text>
        <r>
          <rPr>
            <b/>
            <sz val="9"/>
            <rFont val="Segoe UI"/>
            <family val="2"/>
          </rPr>
          <t>Bitte Quelle angeben</t>
        </r>
        <r>
          <rPr>
            <sz val="9"/>
            <rFont val="Segoe UI"/>
            <family val="2"/>
          </rPr>
          <t xml:space="preserve">
</t>
        </r>
      </text>
    </comment>
    <comment ref="D10" authorId="0">
      <text>
        <r>
          <rPr>
            <b/>
            <sz val="9"/>
            <rFont val="Segoe UI"/>
            <family val="2"/>
          </rPr>
          <t>Bitte tragen Sie den Titel des Projektes in dem Registerblatt "Intro" ein. Die Angabe wird automatisch übertragen.</t>
        </r>
        <r>
          <rPr>
            <sz val="9"/>
            <rFont val="Segoe UI"/>
            <family val="2"/>
          </rPr>
          <t xml:space="preserve">
</t>
        </r>
      </text>
    </comment>
    <comment ref="D8" authorId="0">
      <text>
        <r>
          <rPr>
            <b/>
            <sz val="9"/>
            <rFont val="Segoe UI"/>
            <family val="2"/>
          </rPr>
          <t>Bitte tragen Sie den Namen der Institution in dem Registerblatt "Intro" ein. Die Angabe wird automatisch übertragen.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Kira-Marie Filip</author>
    <author>M?llerMichael</author>
  </authors>
  <commentList>
    <comment ref="I20" authorId="0">
      <text>
        <r>
          <rPr>
            <b/>
            <sz val="9"/>
            <rFont val="Segoe UI"/>
            <family val="2"/>
          </rPr>
          <t>Quelle: UBA, Emissionsfaktoren für Kraftstoffe 2012</t>
        </r>
        <r>
          <rPr>
            <sz val="9"/>
            <rFont val="Segoe UI"/>
            <family val="2"/>
          </rPr>
          <t xml:space="preserve">
</t>
        </r>
      </text>
    </comment>
    <comment ref="I21" authorId="0">
      <text>
        <r>
          <rPr>
            <b/>
            <sz val="9"/>
            <rFont val="Segoe UI"/>
            <family val="2"/>
          </rPr>
          <t>Quelle: UBA, Emissionsfaktoren für Kraftstoffe 2012</t>
        </r>
        <r>
          <rPr>
            <sz val="9"/>
            <rFont val="Segoe UI"/>
            <family val="2"/>
          </rPr>
          <t xml:space="preserve">
</t>
        </r>
      </text>
    </comment>
    <comment ref="I22" authorId="0">
      <text>
        <r>
          <rPr>
            <b/>
            <sz val="9"/>
            <rFont val="Segoe UI"/>
            <family val="2"/>
          </rPr>
          <t xml:space="preserve">Quelle: UBA, Emissionsfaktoren für Kraftstoffe 2012
</t>
        </r>
        <r>
          <rPr>
            <sz val="9"/>
            <rFont val="Segoe UI"/>
            <family val="2"/>
          </rPr>
          <t xml:space="preserve">
</t>
        </r>
      </text>
    </comment>
    <comment ref="I24" authorId="0">
      <text>
        <r>
          <rPr>
            <b/>
            <sz val="9"/>
            <rFont val="Segoe UI"/>
            <family val="2"/>
          </rPr>
          <t>Quelle: UBA, Emissionsfaktoren für Kraftstoffe 2012</t>
        </r>
        <r>
          <rPr>
            <sz val="9"/>
            <rFont val="Segoe UI"/>
            <family val="2"/>
          </rPr>
          <t xml:space="preserve">
</t>
        </r>
      </text>
    </comment>
    <comment ref="I64" authorId="0">
      <text>
        <r>
          <rPr>
            <b/>
            <sz val="9"/>
            <rFont val="Segoe UI"/>
            <family val="2"/>
          </rPr>
          <t>Quelle: UBA, Emissionsfaktoren für Kraftstoffe 2012</t>
        </r>
        <r>
          <rPr>
            <sz val="9"/>
            <rFont val="Segoe UI"/>
            <family val="2"/>
          </rPr>
          <t xml:space="preserve">
</t>
        </r>
      </text>
    </comment>
    <comment ref="I65" authorId="0">
      <text>
        <r>
          <rPr>
            <b/>
            <sz val="9"/>
            <rFont val="Segoe UI"/>
            <family val="2"/>
          </rPr>
          <t>Quelle: UBA, Emissionsfaktoren für Kraftstoffe 2012</t>
        </r>
        <r>
          <rPr>
            <sz val="9"/>
            <rFont val="Segoe UI"/>
            <family val="2"/>
          </rPr>
          <t xml:space="preserve">
</t>
        </r>
      </text>
    </comment>
    <comment ref="I66" authorId="0">
      <text>
        <r>
          <rPr>
            <b/>
            <sz val="9"/>
            <rFont val="Segoe UI"/>
            <family val="2"/>
          </rPr>
          <t xml:space="preserve">Quelle: UBA, Emissionsfaktoren für Kraftstoffe 2012
</t>
        </r>
        <r>
          <rPr>
            <sz val="9"/>
            <rFont val="Segoe UI"/>
            <family val="2"/>
          </rPr>
          <t xml:space="preserve">
</t>
        </r>
      </text>
    </comment>
    <comment ref="I68" authorId="0">
      <text>
        <r>
          <rPr>
            <b/>
            <sz val="9"/>
            <rFont val="Segoe UI"/>
            <family val="2"/>
          </rPr>
          <t>Quelle: UBA, Emissionsfaktoren für Kraftstoffe 2012</t>
        </r>
        <r>
          <rPr>
            <sz val="9"/>
            <rFont val="Segoe UI"/>
            <family val="2"/>
          </rPr>
          <t xml:space="preserve">
</t>
        </r>
      </text>
    </comment>
    <comment ref="I23" authorId="0">
      <text>
        <r>
          <rPr>
            <b/>
            <sz val="9"/>
            <rFont val="Segoe UI"/>
            <family val="2"/>
          </rPr>
          <t xml:space="preserve">Quelle: UBA, Emissionsfaktoren für Kraftstoffe 2012
</t>
        </r>
        <r>
          <rPr>
            <sz val="9"/>
            <rFont val="Segoe UI"/>
            <family val="2"/>
          </rPr>
          <t xml:space="preserve">
</t>
        </r>
      </text>
    </comment>
    <comment ref="I67" authorId="0">
      <text>
        <r>
          <rPr>
            <b/>
            <sz val="9"/>
            <rFont val="Segoe UI"/>
            <family val="2"/>
          </rPr>
          <t xml:space="preserve">Quelle: UBA, Emissionsfaktoren für Kraftstoffe 2012
</t>
        </r>
        <r>
          <rPr>
            <sz val="9"/>
            <rFont val="Segoe UI"/>
            <family val="2"/>
          </rPr>
          <t xml:space="preserve">
</t>
        </r>
      </text>
    </comment>
    <comment ref="I25" authorId="1">
      <text>
        <r>
          <rPr>
            <b/>
            <sz val="9"/>
            <rFont val="Segoe UI"/>
            <family val="2"/>
          </rPr>
          <t>Quelle: UBA, Emissionsfaktoren für Kraftstoffe 2012</t>
        </r>
        <r>
          <rPr>
            <sz val="9"/>
            <rFont val="Segoe UI"/>
            <family val="2"/>
          </rPr>
          <t xml:space="preserve">
</t>
        </r>
      </text>
    </comment>
    <comment ref="I69" authorId="1">
      <text>
        <r>
          <rPr>
            <b/>
            <sz val="9"/>
            <rFont val="Segoe UI"/>
            <family val="2"/>
          </rPr>
          <t>Quelle: UBA, Emissionsfaktoren für Kraftstoffe 2012</t>
        </r>
        <r>
          <rPr>
            <sz val="9"/>
            <rFont val="Segoe UI"/>
            <family val="2"/>
          </rPr>
          <t xml:space="preserve">
</t>
        </r>
      </text>
    </comment>
    <comment ref="I27" authorId="1">
      <text>
        <r>
          <rPr>
            <b/>
            <sz val="9"/>
            <rFont val="Segoe UI"/>
            <family val="2"/>
          </rPr>
          <t xml:space="preserve">Bitte Quelle für Emissionsfaktor benennen
</t>
        </r>
      </text>
    </comment>
    <comment ref="I70" authorId="0">
      <text>
        <r>
          <rPr>
            <b/>
            <sz val="9"/>
            <rFont val="Segoe UI"/>
            <family val="2"/>
          </rPr>
          <t xml:space="preserve">Bitte Quelle für Emissionsfaktor benennen
</t>
        </r>
        <r>
          <rPr>
            <sz val="9"/>
            <rFont val="Segoe UI"/>
            <family val="2"/>
          </rPr>
          <t xml:space="preserve">
</t>
        </r>
      </text>
    </comment>
    <comment ref="Q70" authorId="0">
      <text>
        <r>
          <rPr>
            <b/>
            <sz val="9"/>
            <rFont val="Segoe UI"/>
            <family val="2"/>
          </rPr>
          <t>Bitte Quelle für Umrechnungsfaktor benennen</t>
        </r>
        <r>
          <rPr>
            <sz val="9"/>
            <rFont val="Segoe UI"/>
            <family val="2"/>
          </rPr>
          <t xml:space="preserve">
</t>
        </r>
      </text>
    </comment>
    <comment ref="Q27" authorId="0">
      <text>
        <r>
          <rPr>
            <b/>
            <sz val="9"/>
            <rFont val="Segoe UI"/>
            <family val="2"/>
          </rPr>
          <t xml:space="preserve">Bitte Quelle für Umrechnungsfaktor benennen
</t>
        </r>
        <r>
          <rPr>
            <sz val="9"/>
            <rFont val="Segoe UI"/>
            <family val="2"/>
          </rPr>
          <t xml:space="preserve">
</t>
        </r>
      </text>
    </comment>
    <comment ref="I26" authorId="0">
      <text>
        <r>
          <rPr>
            <b/>
            <sz val="9"/>
            <rFont val="Segoe UI"/>
            <family val="2"/>
          </rPr>
          <t>Bitte Quelle für Emissionsfaktor benennen</t>
        </r>
        <r>
          <rPr>
            <sz val="9"/>
            <rFont val="Segoe UI"/>
            <family val="2"/>
          </rPr>
          <t xml:space="preserve">
</t>
        </r>
      </text>
    </comment>
    <comment ref="Q26" authorId="0">
      <text>
        <r>
          <rPr>
            <b/>
            <sz val="9"/>
            <rFont val="Segoe UI"/>
            <family val="2"/>
          </rPr>
          <t>Bitte Quelle für Umrechnungsfaktor angeben</t>
        </r>
        <r>
          <rPr>
            <sz val="9"/>
            <rFont val="Segoe UI"/>
            <family val="2"/>
          </rPr>
          <t xml:space="preserve">
</t>
        </r>
      </text>
    </comment>
    <comment ref="D10" authorId="0">
      <text>
        <r>
          <rPr>
            <b/>
            <sz val="9"/>
            <rFont val="Segoe UI"/>
            <family val="2"/>
          </rPr>
          <t>Bitte tragen Sie den Titel des Projektes in dem Registerblatt "Intro" ein. Die Angabe wird automatisch übertragen.</t>
        </r>
      </text>
    </comment>
    <comment ref="D8" authorId="0">
      <text>
        <r>
          <rPr>
            <b/>
            <sz val="9"/>
            <rFont val="Segoe UI"/>
            <family val="2"/>
          </rPr>
          <t>Bitte tragen Sie den Namen der Institution in dem Registerblatt "Intro" ein. Die Angabe wird automatisch übertragen.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M?llerMichael</author>
    <author>Kira-Marie Filip</author>
  </authors>
  <commentList>
    <comment ref="E163" authorId="0">
      <text>
        <r>
          <rPr>
            <sz val="9"/>
            <rFont val="Segoe UI"/>
            <family val="2"/>
          </rPr>
          <t xml:space="preserve">Berechnung auf Basis des entsprechenden Emissionefaktors [CO2-Äquivalente]
</t>
        </r>
      </text>
    </comment>
    <comment ref="F26" authorId="1">
      <text>
        <r>
          <rPr>
            <sz val="10"/>
            <color indexed="23"/>
            <rFont val="Arial"/>
            <family val="2"/>
          </rPr>
          <t>Tragen Sie die Emissionsfaktoren zur Nachvollziehbarkeit mit Einheit ein.
Die Baseline Emissionen müssen von kg in t umgerechnet werden.</t>
        </r>
        <r>
          <rPr>
            <sz val="9"/>
            <rFont val="Segoe UI"/>
            <family val="2"/>
          </rPr>
          <t xml:space="preserve">
</t>
        </r>
      </text>
    </comment>
    <comment ref="D10" authorId="1">
      <text>
        <r>
          <rPr>
            <b/>
            <sz val="9"/>
            <rFont val="Segoe UI"/>
            <family val="2"/>
          </rPr>
          <t>Bitte tragen Sie den Titel des Projektes in dem Registerblatt "Intro" ein. Die Angabe wird automatisch übertragen.</t>
        </r>
      </text>
    </comment>
    <comment ref="D8" authorId="1">
      <text>
        <r>
          <rPr>
            <b/>
            <sz val="9"/>
            <rFont val="Segoe UI"/>
            <family val="2"/>
          </rPr>
          <t>Bitte tragen Sie den Namen der Institution in dem Registerblatt "Intro" ein. Die Angabe wird automatisch übertragen.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Kira-Marie Filip</author>
  </authors>
  <commentList>
    <comment ref="P51" authorId="0">
      <text>
        <r>
          <rPr>
            <b/>
            <sz val="10"/>
            <color indexed="23"/>
            <rFont val="Arial"/>
            <family val="2"/>
          </rPr>
          <t>Drucken Sie das Ergebnissblatt sowie die bearbeiteten Registerblätter aus.
Sie haben über den Druckbutton die Möglichkeit die Registerblätter als Pdf zu speichern.</t>
        </r>
        <r>
          <rPr>
            <sz val="9"/>
            <color indexed="23"/>
            <rFont val="Calibri Light"/>
            <family val="2"/>
          </rPr>
          <t xml:space="preserve">
</t>
        </r>
      </text>
    </comment>
    <comment ref="P30" authorId="0">
      <text>
        <r>
          <rPr>
            <b/>
            <sz val="10"/>
            <color indexed="23"/>
            <rFont val="Arial"/>
            <family val="2"/>
          </rPr>
          <t>Es darf entweder ein EE-Verbrauch oder eine EE-Produktion berücksichtigt werden.
Wenn in beiden Feldern (N 30 und N32) Werte stehen, müssen Sie dies in der Registerkarte Stromanwendungen korrigieren.</t>
        </r>
        <r>
          <rPr>
            <sz val="9"/>
            <rFont val="Segoe UI"/>
            <family val="2"/>
          </rPr>
          <t xml:space="preserve">
</t>
        </r>
      </text>
    </comment>
    <comment ref="F10" authorId="0">
      <text>
        <r>
          <rPr>
            <b/>
            <sz val="9"/>
            <rFont val="Segoe UI"/>
            <family val="2"/>
          </rPr>
          <t xml:space="preserve">Bitte tragen Sie den Titel des Projektes in dem Registerblatt "Intro" ein. Die Angabe wird automatisch übertragen.
</t>
        </r>
      </text>
    </comment>
    <comment ref="F8" authorId="0">
      <text>
        <r>
          <rPr>
            <b/>
            <sz val="9"/>
            <rFont val="Segoe UI"/>
            <family val="2"/>
          </rPr>
          <t>Bitte tragen Sie den Namen der Institution in dem Registerblatt "Intro" ein. Die Angabe wird automatisch übertragen.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<sst xmlns="http://schemas.openxmlformats.org/spreadsheetml/2006/main" count="497" uniqueCount="259">
  <si>
    <t>Strom</t>
  </si>
  <si>
    <t>Erdgas</t>
  </si>
  <si>
    <t>Flüssiggas</t>
  </si>
  <si>
    <t>kg/kWh</t>
  </si>
  <si>
    <t>Flüssiggas [l]</t>
  </si>
  <si>
    <t>Diesel [l]</t>
  </si>
  <si>
    <t>Benzin [l]</t>
  </si>
  <si>
    <t>Fernwärme</t>
  </si>
  <si>
    <t>Fernwärme [kWh]</t>
  </si>
  <si>
    <t>Berechnungstool Klimaschutzwettbewerbe NRW</t>
  </si>
  <si>
    <t>Heizöl</t>
  </si>
  <si>
    <t>Prozess</t>
  </si>
  <si>
    <t>Quelle</t>
  </si>
  <si>
    <t>Elektrodenabbrand</t>
  </si>
  <si>
    <t>CO2-Faktor, DEHST 2012, Dokument verfügbar unter: http://www.dehst.de/SharedDocs/Downloads/DE/Gesetze-Verordnungen/ZuV_2012.html</t>
  </si>
  <si>
    <t>Katalysatorabbrand</t>
  </si>
  <si>
    <t>CO2-Emissionsfaktoren für die deutsche Berichterstattung atmosphärischer Emissionen, Umweltbundesamt 2012, Dokument als Datei verfügbar.</t>
  </si>
  <si>
    <t>Produktion von Ammoniak</t>
  </si>
  <si>
    <t>Produktion von Behälterglas</t>
  </si>
  <si>
    <t>Produktion von Branntkalk (bezogen auf CaO)</t>
  </si>
  <si>
    <t>Produktion von Dachziegeln</t>
  </si>
  <si>
    <t>Produktion von Dolomitkalk (bezogen auf 50% CaO und 50% MgO)</t>
  </si>
  <si>
    <t>Produktion von Elektrostahl</t>
  </si>
  <si>
    <t>Produktion von Ferrolegierungen</t>
  </si>
  <si>
    <t>Produktion von Flachglas</t>
  </si>
  <si>
    <t>Produktion von Gips aus REA-Anlagen (bezogen auf CaCO3-Einsatz) CaSO4·2 H2O</t>
  </si>
  <si>
    <t>Produktion von Glas (D-Mix inkl. Scherbeneinsatz)</t>
  </si>
  <si>
    <t>Produktion von Glasfasern (Mix)</t>
  </si>
  <si>
    <t>Produktion von Hüttenaluminium</t>
  </si>
  <si>
    <t>Produktion von Magnesiumoxid (aus MgCO3 bezogen auf MgO)</t>
  </si>
  <si>
    <t>Produktion von Mauerziegeln</t>
  </si>
  <si>
    <t>Produktion von Methanol</t>
  </si>
  <si>
    <t>Produktion von Oxygenstahl, Kalksteineinsatz</t>
  </si>
  <si>
    <t>Produktion von Ruß</t>
  </si>
  <si>
    <t>Produktion von Spezialglas (Mix)</t>
  </si>
  <si>
    <t>Produktion von Steinwolle (Mix)</t>
  </si>
  <si>
    <t>Produktion von Wirtschaftsglas</t>
  </si>
  <si>
    <t>Produktion von Zementklinker</t>
  </si>
  <si>
    <t>TC, TIC, TOC im Materialstrom</t>
  </si>
  <si>
    <t>Verwendung von BaCO3</t>
  </si>
  <si>
    <t>Verwendung von Dolomit</t>
  </si>
  <si>
    <t>Verwendung von K2CO3</t>
  </si>
  <si>
    <t>Verwendung von LiCO3</t>
  </si>
  <si>
    <t>Verwendung von MgCO3</t>
  </si>
  <si>
    <t>Verwendung von Na2CO3</t>
  </si>
  <si>
    <t>Verwendung von NaHCO3</t>
  </si>
  <si>
    <t>Verwendung von SrCO3</t>
  </si>
  <si>
    <t>Eingesparte Treibhausgasemissionen</t>
  </si>
  <si>
    <t>Version 1.0</t>
  </si>
  <si>
    <t>Stand 06/2015</t>
  </si>
  <si>
    <t>Michael Müller</t>
  </si>
  <si>
    <t>michael.mueller@energieagentur.nrw.de</t>
  </si>
  <si>
    <t>Einsparung [kWh/a]</t>
  </si>
  <si>
    <t>Baseline_Verbrauch [kWh/a]</t>
  </si>
  <si>
    <t>Baseline_Emissionen [t/a]</t>
  </si>
  <si>
    <t>Verbrauch nach Optimierung [kWh/a]</t>
  </si>
  <si>
    <t>Anteil [%]</t>
  </si>
  <si>
    <t>Strom WP_Verbrauch [kWh/a]</t>
  </si>
  <si>
    <t>Kohle</t>
  </si>
  <si>
    <t>kWh/l</t>
  </si>
  <si>
    <t>Heizöl [l]</t>
  </si>
  <si>
    <t>Emissionen CO2 Äquivalent</t>
  </si>
  <si>
    <t>kg/ kWh</t>
  </si>
  <si>
    <t>Kraftstoff</t>
  </si>
  <si>
    <t>Erdgas [m³]</t>
  </si>
  <si>
    <t>Energieträger</t>
  </si>
  <si>
    <t>Strom [kWh]</t>
  </si>
  <si>
    <t>Strom-Mix</t>
  </si>
  <si>
    <t xml:space="preserve"> [kWh/a]</t>
  </si>
  <si>
    <t xml:space="preserve"> </t>
  </si>
  <si>
    <t>Autogas LPG [l]</t>
  </si>
  <si>
    <t>Energieträger:</t>
  </si>
  <si>
    <t>1. Effizienzsteigerung</t>
  </si>
  <si>
    <t>Verbrauch nach Brennstoffwechsel [kWh/a]</t>
  </si>
  <si>
    <t xml:space="preserve">Verbrauch nach Brennstoffwechsel </t>
  </si>
  <si>
    <t xml:space="preserve">Baseline_Verbrauch </t>
  </si>
  <si>
    <t>2. Systemwechsel erneuerbare Energien</t>
  </si>
  <si>
    <t xml:space="preserve">     (z.B. Beleuchtung)</t>
  </si>
  <si>
    <t>3. Stromheizung</t>
  </si>
  <si>
    <t>Diesel</t>
  </si>
  <si>
    <t>Erdgas CNG</t>
  </si>
  <si>
    <t>Autogas LNG</t>
  </si>
  <si>
    <t>Benzin</t>
  </si>
  <si>
    <t xml:space="preserve">Verbrauch Optimierung </t>
  </si>
  <si>
    <t xml:space="preserve">Emissionen CO2 Äquivalent </t>
  </si>
  <si>
    <t>2. Treibstoffwechsel</t>
  </si>
  <si>
    <t>Emissionsreduktion gesamt:</t>
  </si>
  <si>
    <t xml:space="preserve">Kohle [kg] </t>
  </si>
  <si>
    <t xml:space="preserve">Heizöl [l] </t>
  </si>
  <si>
    <t xml:space="preserve">Erdgas [m³] </t>
  </si>
  <si>
    <t xml:space="preserve">Verbrauch nach Optimierung </t>
  </si>
  <si>
    <t>Emissionen nach Optimierung [t/a]</t>
  </si>
  <si>
    <t>Erneuerbare Energien [kWh]</t>
  </si>
  <si>
    <t>Anteil erneuerbare Energien</t>
  </si>
  <si>
    <t>-</t>
  </si>
  <si>
    <t>oder</t>
  </si>
  <si>
    <t xml:space="preserve">    (z.B. Nachtspeicher)</t>
  </si>
  <si>
    <t>Biodiesel</t>
  </si>
  <si>
    <t>Verbrauch Treibstoffwechsel</t>
  </si>
  <si>
    <t>Emissionen CO2-Äquivalent</t>
  </si>
  <si>
    <t>Erdgas CNG [kg]</t>
  </si>
  <si>
    <t>Biodiesel [l]</t>
  </si>
  <si>
    <t>Emissionsfaktor Baseline [ ]</t>
  </si>
  <si>
    <t>Emissionsfaktor Optimierung [ ]</t>
  </si>
  <si>
    <t>1. Prozessemissionen</t>
  </si>
  <si>
    <t>Prozessanwendungen</t>
  </si>
  <si>
    <t>Wärmeanwendungen</t>
  </si>
  <si>
    <t>Stromanwendungen</t>
  </si>
  <si>
    <t>Kraftstoffanwendungen</t>
  </si>
  <si>
    <t>Hinweise zur Bearbeitung der Tabellen</t>
  </si>
  <si>
    <t>In die weißen Felder bitte Werte eingeben</t>
  </si>
  <si>
    <t>In den grünen Feldern werden Ihnen Ergebnisse angezeigt</t>
  </si>
  <si>
    <r>
      <t>Kohle [kg]</t>
    </r>
    <r>
      <rPr>
        <sz val="10"/>
        <color indexed="10"/>
        <rFont val="Arial"/>
        <family val="2"/>
      </rPr>
      <t xml:space="preserve"> </t>
    </r>
  </si>
  <si>
    <t>Erneuerbare Energien</t>
  </si>
  <si>
    <t>Strom-Mix [kWh]</t>
  </si>
  <si>
    <t>EE-Strom [kWh]</t>
  </si>
  <si>
    <t>2. Erneuerbare Energien</t>
  </si>
  <si>
    <t>2.2 EE-Produktion [kWh]</t>
  </si>
  <si>
    <t xml:space="preserve">Produktion [kWh/a] </t>
  </si>
  <si>
    <t xml:space="preserve">2.1 EE-Verbrauch [%]  </t>
  </si>
  <si>
    <t>*</t>
  </si>
  <si>
    <t>Wasser-Kraftwerk &gt; 10 MW</t>
  </si>
  <si>
    <t>Wind Park onshore</t>
  </si>
  <si>
    <t>Solar-PV (monokristallin)</t>
  </si>
  <si>
    <t>Solar-PV (polykristallin)</t>
  </si>
  <si>
    <t>Geothermie (ORC)</t>
  </si>
  <si>
    <t>Deponiegas-GM</t>
  </si>
  <si>
    <t>Klärgas-BHKW</t>
  </si>
  <si>
    <t>Biogas-Gülle-BHKW</t>
  </si>
  <si>
    <t>Biogas-Mais-BHKW</t>
  </si>
  <si>
    <t>Rapsöl-BHKW</t>
  </si>
  <si>
    <t>(Alt)Holz-Kraftwerk</t>
  </si>
  <si>
    <t>CO2-Äquivalent</t>
  </si>
  <si>
    <t>Erdgas [kg]</t>
  </si>
  <si>
    <t>[kg/kWh]</t>
  </si>
  <si>
    <t>Umrechnungsfaktoren</t>
  </si>
  <si>
    <t>Verbrauch Optimierung [kWh/a]</t>
  </si>
  <si>
    <t>Treibstoff nach Wahl</t>
  </si>
  <si>
    <t>1. Baseline</t>
  </si>
  <si>
    <t>2. Effizienzsteigerung</t>
  </si>
  <si>
    <t>3. Systemwechsel erneuerbare Energien</t>
  </si>
  <si>
    <t>1.Baseline</t>
  </si>
  <si>
    <t>3. Erneuerbare Energien</t>
  </si>
  <si>
    <t>4. Stromheizung</t>
  </si>
  <si>
    <t>3. Treibstoffwechsel</t>
  </si>
  <si>
    <t>kWh/kg</t>
  </si>
  <si>
    <t xml:space="preserve">kWh/n </t>
  </si>
  <si>
    <t>kWh/m³</t>
  </si>
  <si>
    <t>Heizwert / Umrechnungsfaktor</t>
  </si>
  <si>
    <t xml:space="preserve"> [-]</t>
  </si>
  <si>
    <t>[-]</t>
  </si>
  <si>
    <r>
      <t xml:space="preserve">Maßnahmenbeschreibung: </t>
    </r>
    <r>
      <rPr>
        <i/>
        <sz val="10"/>
        <color indexed="62"/>
        <rFont val="Arial"/>
        <family val="2"/>
      </rPr>
      <t xml:space="preserve">Bitte kurz die Maßnahme beschreiben und ggf. Quellen für Emissionsfaktoren benennen </t>
    </r>
    <r>
      <rPr>
        <b/>
        <sz val="10"/>
        <color indexed="62"/>
        <rFont val="Arial"/>
        <family val="2"/>
      </rPr>
      <t xml:space="preserve"> </t>
    </r>
  </si>
  <si>
    <t xml:space="preserve">Baseline_Verbrauch [kWh/a] </t>
  </si>
  <si>
    <r>
      <t xml:space="preserve">     Maßnahmenbeschreibung: </t>
    </r>
    <r>
      <rPr>
        <i/>
        <sz val="10"/>
        <color indexed="62"/>
        <rFont val="Arial"/>
        <family val="2"/>
      </rPr>
      <t>Bitte kurz die Maßnahme beschreiben und ggf. Quellen für Emissionsfaktoren benennen</t>
    </r>
  </si>
  <si>
    <t>Neues System [kWh/a]</t>
  </si>
  <si>
    <t>kWh</t>
  </si>
  <si>
    <t>kWh/n</t>
  </si>
  <si>
    <t>Verbrauch Treibstoffwechsel [kWh/a]</t>
  </si>
  <si>
    <t>Stromerzeugung durch KWK [kWh]</t>
  </si>
  <si>
    <t xml:space="preserve">Wärmeerzeugnung KWK [kWh] </t>
  </si>
  <si>
    <t>Brennstoffeinsatz für KWK [kWh]</t>
  </si>
  <si>
    <t>Emissionsfaktor für den Brennstoffeinsatz</t>
  </si>
  <si>
    <t>KWK</t>
  </si>
  <si>
    <t>1. KWK</t>
  </si>
  <si>
    <t>Findet keine Effizienzsteigenrung statt, muss der Baseline_ Verbrauch eingetragen werden</t>
  </si>
  <si>
    <t>Prozessemissionen</t>
  </si>
  <si>
    <r>
      <rPr>
        <sz val="10"/>
        <rFont val="Arial"/>
        <family val="2"/>
      </rPr>
      <t xml:space="preserve">Information: In der Hilfstabelle </t>
    </r>
  </si>
  <si>
    <t>stehen Ihnen ausgewähle Emissionsfaktoren für Prozessemissionen zur Verfügung.</t>
  </si>
  <si>
    <t>EE.Faktoren</t>
  </si>
  <si>
    <t xml:space="preserve">  ggf. eigene benennen</t>
  </si>
  <si>
    <t>Emissionsfaktor für ungekoppelte Stromerzeugung</t>
  </si>
  <si>
    <t>Emissionsfaktor für ungekoppelte Wärmeerzeugung</t>
  </si>
  <si>
    <t>Quelle: Zwischenüberprüfung zum Gesetz zur
Förderung der Kraft
Projektnr. I C 4 -
Kraft-Wärme-Kopplung, prognos -Berliner EnergieAgentur, 2011</t>
  </si>
  <si>
    <t>NRW Klimaschutzwettbewerbe</t>
  </si>
  <si>
    <t xml:space="preserve">ErneuerbareEnergien.NRW“, „EnergieeffizienzRegion.NRW“ und „EnergieeffizienzUnternehmen.NRW“ </t>
  </si>
  <si>
    <t>Das vorliegende Tool unterstützt Sie bei der Berechnung der Treibhausgasminderung für die NRW Klimaschutzwettbewerbe</t>
  </si>
  <si>
    <t>Titel des Projektes</t>
  </si>
  <si>
    <t>Ihre Anfragen sowie Rückfragen zum Berechnungstool richten Sie bitte an:</t>
  </si>
  <si>
    <t xml:space="preserve"> Findet keine Effizienzsteigenrung statt, muss der Baseline_Verbrauch eingetragen werden</t>
  </si>
  <si>
    <t>4. Elektrische Wärmepumpe</t>
  </si>
  <si>
    <t>Eigener Wert [ ]</t>
  </si>
  <si>
    <t>Eigener Wert</t>
  </si>
  <si>
    <t>Gewählter Emissionsfaktor</t>
  </si>
  <si>
    <t>Gewählter Heizwert / Umrechnungsfaktor</t>
  </si>
  <si>
    <t>Ausgewählter Wert</t>
  </si>
  <si>
    <t>Gewählter Heizwert</t>
  </si>
  <si>
    <t>Wasserstoff</t>
  </si>
  <si>
    <t>Option [kg/kWh]</t>
  </si>
  <si>
    <t>Faktoren Kraftstoffanwendung</t>
  </si>
  <si>
    <t>Titel des Projektes:</t>
  </si>
  <si>
    <t>5. Gasbetriebene Wärmepumpe</t>
  </si>
  <si>
    <t>6. Brennstoffwechsel</t>
  </si>
  <si>
    <t>Gas WP_Verbrauch [kWh/a]</t>
  </si>
  <si>
    <r>
      <t>Emissionsfaktor
[t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/ t Produktion]</t>
    </r>
  </si>
  <si>
    <t>5. Brennstoffwechsel</t>
  </si>
  <si>
    <t>3. Elektrische Wärmepumpe</t>
  </si>
  <si>
    <t>4. Gasbetriebene Wärmepumpe</t>
  </si>
  <si>
    <t xml:space="preserve">  Wann gilt "Verbrauch an erneuerbarer Energie" und wann "Produktion EE"? </t>
  </si>
  <si>
    <t>Faktoren Prozessemissionen  (in t CO2/t)</t>
  </si>
  <si>
    <t>Faktoren Erneuerbare Energie nach GEMIS 4.9.4</t>
  </si>
  <si>
    <t>Berechnung Einsparung Emissionen durch KWK</t>
  </si>
  <si>
    <t>Erläuterung KWK</t>
  </si>
  <si>
    <t>Bitte tragen Sie den Titel des Projektes ein</t>
  </si>
  <si>
    <t>!?</t>
  </si>
  <si>
    <r>
      <t>t CO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>-Äquivalente / a</t>
    </r>
  </si>
  <si>
    <r>
      <t>Emissionen Optimierung [t CO</t>
    </r>
    <r>
      <rPr>
        <sz val="8"/>
        <rFont val="Arial"/>
        <family val="2"/>
      </rPr>
      <t>2</t>
    </r>
    <r>
      <rPr>
        <sz val="10"/>
        <rFont val="Arial"/>
        <family val="2"/>
      </rPr>
      <t xml:space="preserve">-eq /a] </t>
    </r>
  </si>
  <si>
    <r>
      <t>Einsparung Emissionen [t CO</t>
    </r>
    <r>
      <rPr>
        <sz val="8"/>
        <rFont val="Arial"/>
        <family val="2"/>
      </rPr>
      <t>2</t>
    </r>
    <r>
      <rPr>
        <sz val="10"/>
        <rFont val="Arial"/>
        <family val="2"/>
      </rPr>
      <t>-eq /a]</t>
    </r>
  </si>
  <si>
    <r>
      <t>WP_Emissionen [t CO</t>
    </r>
    <r>
      <rPr>
        <sz val="8"/>
        <rFont val="Arial"/>
        <family val="2"/>
      </rPr>
      <t>2</t>
    </r>
    <r>
      <rPr>
        <sz val="10"/>
        <rFont val="Arial"/>
        <family val="2"/>
      </rPr>
      <t>-eq /a]</t>
    </r>
  </si>
  <si>
    <r>
      <t>Baseline_Emission eintragen [t CO</t>
    </r>
    <r>
      <rPr>
        <sz val="8"/>
        <rFont val="Arial"/>
        <family val="2"/>
      </rPr>
      <t>2</t>
    </r>
    <r>
      <rPr>
        <sz val="10"/>
        <rFont val="Arial"/>
        <family val="2"/>
      </rPr>
      <t>-eq /a]</t>
    </r>
  </si>
  <si>
    <r>
      <t>Emissionen nach Brennstoffwechsel [t CO</t>
    </r>
    <r>
      <rPr>
        <sz val="8"/>
        <rFont val="Arial"/>
        <family val="2"/>
      </rPr>
      <t>2</t>
    </r>
    <r>
      <rPr>
        <sz val="10"/>
        <rFont val="Arial"/>
        <family val="2"/>
      </rPr>
      <t>-eq /a]</t>
    </r>
  </si>
  <si>
    <r>
      <t>Einsparungen Emissionen [t CO</t>
    </r>
    <r>
      <rPr>
        <sz val="8"/>
        <rFont val="Arial"/>
        <family val="2"/>
      </rPr>
      <t>2</t>
    </r>
    <r>
      <rPr>
        <sz val="10"/>
        <rFont val="Arial"/>
        <family val="2"/>
      </rPr>
      <t>-eq /a]</t>
    </r>
  </si>
  <si>
    <t>Baseline_Emissionen [t CO2-eq /a]</t>
  </si>
  <si>
    <r>
      <t>Emissionen EE [t CO</t>
    </r>
    <r>
      <rPr>
        <sz val="8"/>
        <rFont val="Arial"/>
        <family val="2"/>
      </rPr>
      <t>2</t>
    </r>
    <r>
      <rPr>
        <sz val="10"/>
        <rFont val="Arial"/>
        <family val="2"/>
      </rPr>
      <t>-eq /a]</t>
    </r>
  </si>
  <si>
    <r>
      <t>Netto Einsparungen [t CO</t>
    </r>
    <r>
      <rPr>
        <sz val="8"/>
        <rFont val="Arial"/>
        <family val="2"/>
      </rPr>
      <t>2</t>
    </r>
    <r>
      <rPr>
        <sz val="10"/>
        <rFont val="Arial"/>
        <family val="2"/>
      </rPr>
      <t>-eq /a]</t>
    </r>
  </si>
  <si>
    <r>
      <t xml:space="preserve"> Emissionen [t CO</t>
    </r>
    <r>
      <rPr>
        <sz val="8"/>
        <rFont val="Arial"/>
        <family val="2"/>
      </rPr>
      <t>2</t>
    </r>
    <r>
      <rPr>
        <sz val="10"/>
        <rFont val="Arial"/>
        <family val="2"/>
      </rPr>
      <t>-eq /a]</t>
    </r>
  </si>
  <si>
    <r>
      <t>Emissionen Optimierung [t CO</t>
    </r>
    <r>
      <rPr>
        <sz val="8"/>
        <rFont val="Arial"/>
        <family val="2"/>
      </rPr>
      <t>2</t>
    </r>
    <r>
      <rPr>
        <sz val="10"/>
        <rFont val="Arial"/>
        <family val="2"/>
      </rPr>
      <t>-eq /a]</t>
    </r>
  </si>
  <si>
    <r>
      <t>Baseline_Emissionen [t CO</t>
    </r>
    <r>
      <rPr>
        <sz val="8"/>
        <rFont val="Arial"/>
        <family val="2"/>
      </rPr>
      <t>2</t>
    </r>
    <r>
      <rPr>
        <sz val="10"/>
        <rFont val="Arial"/>
        <family val="2"/>
      </rPr>
      <t>-eq /a]</t>
    </r>
  </si>
  <si>
    <r>
      <t>Emissionen der ungekoppelten Stromerzeugung [t CO</t>
    </r>
    <r>
      <rPr>
        <sz val="8"/>
        <rFont val="Arial"/>
        <family val="2"/>
      </rPr>
      <t>2</t>
    </r>
    <r>
      <rPr>
        <sz val="10"/>
        <rFont val="Arial"/>
        <family val="2"/>
      </rPr>
      <t>-eq /a]</t>
    </r>
  </si>
  <si>
    <r>
      <t>Emissionen durch KWK-Anlagen [t CO</t>
    </r>
    <r>
      <rPr>
        <sz val="8"/>
        <rFont val="Arial"/>
        <family val="2"/>
      </rPr>
      <t>2</t>
    </r>
    <r>
      <rPr>
        <sz val="10"/>
        <rFont val="Arial"/>
        <family val="2"/>
      </rPr>
      <t>-eq /a]</t>
    </r>
  </si>
  <si>
    <r>
      <t>Einsparung durch KWK                [t CO</t>
    </r>
    <r>
      <rPr>
        <sz val="8"/>
        <rFont val="Arial"/>
        <family val="2"/>
      </rPr>
      <t>2</t>
    </r>
    <r>
      <rPr>
        <sz val="10"/>
        <rFont val="Arial"/>
        <family val="2"/>
      </rPr>
      <t>-eq /a]</t>
    </r>
  </si>
  <si>
    <t>0.000</t>
  </si>
  <si>
    <t>Einsparung Emissionen         [t CO2-eq /a]</t>
  </si>
  <si>
    <r>
      <t>Emissionsreduktionen [t CO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>-eq/ a]</t>
    </r>
  </si>
  <si>
    <r>
      <t>Einsparung Optimierung [t CO</t>
    </r>
    <r>
      <rPr>
        <sz val="8"/>
        <rFont val="Arial"/>
        <family val="2"/>
      </rPr>
      <t>2</t>
    </r>
    <r>
      <rPr>
        <sz val="10"/>
        <rFont val="Arial"/>
        <family val="2"/>
      </rPr>
      <t>-eq /a]</t>
    </r>
  </si>
  <si>
    <r>
      <t>Einsparung Treibstoffwechsel           [t CO</t>
    </r>
    <r>
      <rPr>
        <sz val="8"/>
        <rFont val="Arial"/>
        <family val="2"/>
      </rPr>
      <t>2</t>
    </r>
    <r>
      <rPr>
        <sz val="10"/>
        <rFont val="Arial"/>
        <family val="2"/>
      </rPr>
      <t>-eq /a]</t>
    </r>
  </si>
  <si>
    <t>Eigener Emissionsfaktor</t>
  </si>
  <si>
    <t>Eigener Umrechnungsfaktor</t>
  </si>
  <si>
    <t>Eigener Emissionsfaktor [kWh]</t>
  </si>
  <si>
    <r>
      <t xml:space="preserve">oder        </t>
    </r>
    <r>
      <rPr>
        <sz val="14"/>
        <color indexed="23"/>
        <rFont val="Arial"/>
        <family val="2"/>
      </rPr>
      <t>!?</t>
    </r>
  </si>
  <si>
    <r>
      <t xml:space="preserve"> </t>
    </r>
    <r>
      <rPr>
        <sz val="9"/>
        <color indexed="23"/>
        <rFont val="BentonSans-Regular"/>
        <family val="0"/>
      </rPr>
      <t>© Titelbild: aligator kommunikation GmbH</t>
    </r>
  </si>
  <si>
    <t xml:space="preserve">Name der Institution </t>
  </si>
  <si>
    <t>Quelle: my CCF sustainable AG</t>
  </si>
  <si>
    <t xml:space="preserve">Hilfestellung: Bei der Produktion von 1 t Ammoniak werden 2,38 t CO2-Äquivalente emittiert. </t>
  </si>
  <si>
    <t>Hier läuft im Hintergrund eine Berechnungen ab</t>
  </si>
  <si>
    <t>Zusammenfassung der Ergebnisse</t>
  </si>
  <si>
    <t>Bitte tragen Sie den Namen der Institution ein</t>
  </si>
  <si>
    <t>Name der Institution:</t>
  </si>
  <si>
    <t>Hier läuft im Hintergrund eine Berechnung ab</t>
  </si>
  <si>
    <t>Hier läuft im Hintergrund Berechnungen ab</t>
  </si>
  <si>
    <r>
      <t>Baseline_Emissionen [t CO</t>
    </r>
    <r>
      <rPr>
        <sz val="8"/>
        <rFont val="Arial"/>
        <family val="2"/>
      </rPr>
      <t>2-</t>
    </r>
    <r>
      <rPr>
        <sz val="10"/>
        <rFont val="Arial"/>
        <family val="2"/>
      </rPr>
      <t xml:space="preserve">eq /a] </t>
    </r>
    <r>
      <rPr>
        <sz val="20"/>
        <color indexed="60"/>
        <rFont val="Arial"/>
        <family val="2"/>
      </rPr>
      <t xml:space="preserve"> </t>
    </r>
  </si>
  <si>
    <t xml:space="preserve">!? </t>
  </si>
  <si>
    <r>
      <rPr>
        <sz val="26"/>
        <color indexed="17"/>
        <rFont val="Arial"/>
        <family val="2"/>
      </rPr>
      <t>*</t>
    </r>
    <r>
      <rPr>
        <sz val="8"/>
        <rFont val="Arial"/>
        <family val="2"/>
      </rPr>
      <t xml:space="preserve"> </t>
    </r>
  </si>
  <si>
    <t>Findet keine Effizienzsteigenrung statt, muss der Baseline_Verbrauch eingetragen werden</t>
  </si>
  <si>
    <t>Faktor für EE [kg/kWh]</t>
  </si>
  <si>
    <t>**</t>
  </si>
  <si>
    <t xml:space="preserve">siehe  </t>
  </si>
  <si>
    <t>Faktor für neues System</t>
  </si>
  <si>
    <t>***</t>
  </si>
  <si>
    <t>Bitte entsprechenden Faktor für neuen Energieträger eintragen</t>
  </si>
  <si>
    <t xml:space="preserve">*** </t>
  </si>
  <si>
    <t xml:space="preserve">1. KWK </t>
  </si>
  <si>
    <t xml:space="preserve">Siehe Registerblatt </t>
  </si>
  <si>
    <t xml:space="preserve">Wenn kein Verbrauch stattfindet, also die erneuerbare Energie nur in das Netz eingespeist wird, muss dies unter EE-Produktion angegeben werden. Wenn sowohl selbst erneuerbare Energie produziert und auch verbraucht wird, wird dies nur unter EE-Verbrach angegeben. </t>
  </si>
  <si>
    <t>kWh/k</t>
  </si>
  <si>
    <t xml:space="preserve">    3.1 EE-Verbrauch [%]         </t>
  </si>
  <si>
    <t xml:space="preserve">    3.2 EE-Produktion [kWh]</t>
  </si>
  <si>
    <t xml:space="preserve">goedde@energieagentur.nrw.de </t>
  </si>
  <si>
    <r>
      <t xml:space="preserve">Für den Fall, dass ein </t>
    </r>
    <r>
      <rPr>
        <b/>
        <sz val="10"/>
        <color indexed="62"/>
        <rFont val="Arial"/>
        <family val="2"/>
      </rPr>
      <t>Arbeitsblatt mehrmals ausgefüllt</t>
    </r>
    <r>
      <rPr>
        <sz val="10"/>
        <color indexed="62"/>
        <rFont val="Arial"/>
        <family val="2"/>
      </rPr>
      <t xml:space="preserve"> wurde und/ oder wenn es sich um ein </t>
    </r>
    <r>
      <rPr>
        <b/>
        <sz val="10"/>
        <color indexed="62"/>
        <rFont val="Arial"/>
        <family val="2"/>
      </rPr>
      <t>mehrjähriges Projekt</t>
    </r>
    <r>
      <rPr>
        <sz val="10"/>
        <color indexed="62"/>
        <rFont val="Arial"/>
        <family val="2"/>
      </rPr>
      <t xml:space="preserve"> handelt, bitte hier vermerken:</t>
    </r>
  </si>
  <si>
    <t>Lisa Gödde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</si>
</sst>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#,##0\ [$€-1];[Red]\-#,##0\ [$€-1]"/>
    <numFmt numFmtId="174" formatCode="0.0%"/>
    <numFmt numFmtId="175" formatCode="#,##0.00\ &quot;DM&quot;"/>
    <numFmt numFmtId="176" formatCode="0.000"/>
    <numFmt numFmtId="177" formatCode="#,##0.000"/>
    <numFmt numFmtId="178" formatCode="#,##0.00\ [$€-1]"/>
    <numFmt numFmtId="179" formatCode="[$€-2]\ #,##0.00"/>
    <numFmt numFmtId="180" formatCode="#,##0.00\ [$DM-407]"/>
    <numFmt numFmtId="181" formatCode="#,##0.00\ _D_M"/>
    <numFmt numFmtId="182" formatCode="#,##0.00\ [$€-1];[Red]\-#,##0.00\ [$€-1]"/>
    <numFmt numFmtId="183" formatCode="#,##0\ &quot;DM&quot;"/>
    <numFmt numFmtId="184" formatCode="0.0"/>
    <numFmt numFmtId="185" formatCode="mmmm\ yy"/>
    <numFmt numFmtId="186" formatCode="mmm/\ yy"/>
    <numFmt numFmtId="187" formatCode="d/m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#,##0\ [$€-1]"/>
    <numFmt numFmtId="192" formatCode="#,##0.00_ ;\-#,##0.00\ "/>
    <numFmt numFmtId="193" formatCode="0.000000"/>
    <numFmt numFmtId="194" formatCode="0.0000"/>
    <numFmt numFmtId="195" formatCode="[$-407]dddd\,\ d\.\ mmmm\ yyyy"/>
    <numFmt numFmtId="196" formatCode="[$€-2]\ #,##0.00_);[Red]\([$€-2]\ #,##0.00\)"/>
    <numFmt numFmtId="197" formatCode="_-* #,##0\ _D_M_-;\-* #,##0\ _D_M_-;_-* &quot;-&quot;??\ _D_M_-;_-@_-"/>
    <numFmt numFmtId="198" formatCode="0.00000"/>
    <numFmt numFmtId="199" formatCode="#,##0.0000"/>
    <numFmt numFmtId="200" formatCode="0.00000000"/>
    <numFmt numFmtId="201" formatCode="0.0000000"/>
  </numFmts>
  <fonts count="12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u val="double"/>
      <sz val="12"/>
      <name val="Arial"/>
      <family val="2"/>
    </font>
    <font>
      <u val="single"/>
      <sz val="10"/>
      <name val="Arial"/>
      <family val="2"/>
    </font>
    <font>
      <b/>
      <u val="double"/>
      <sz val="10"/>
      <name val="Arial"/>
      <family val="2"/>
    </font>
    <font>
      <b/>
      <sz val="8"/>
      <name val="Segoe UI"/>
      <family val="2"/>
    </font>
    <font>
      <sz val="11"/>
      <name val="Arial"/>
      <family val="2"/>
    </font>
    <font>
      <i/>
      <sz val="10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40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20"/>
      <color indexed="60"/>
      <name val="Arial"/>
      <family val="2"/>
    </font>
    <font>
      <b/>
      <vertAlign val="subscript"/>
      <sz val="10"/>
      <name val="Arial"/>
      <family val="2"/>
    </font>
    <font>
      <sz val="10"/>
      <color indexed="30"/>
      <name val="Arial"/>
      <family val="2"/>
    </font>
    <font>
      <sz val="10"/>
      <color indexed="23"/>
      <name val="Arial"/>
      <family val="2"/>
    </font>
    <font>
      <sz val="10"/>
      <color indexed="28"/>
      <name val="Arial"/>
      <family val="2"/>
    </font>
    <font>
      <b/>
      <sz val="10"/>
      <color indexed="23"/>
      <name val="Arial"/>
      <family val="2"/>
    </font>
    <font>
      <sz val="14"/>
      <color indexed="23"/>
      <name val="Arial"/>
      <family val="2"/>
    </font>
    <font>
      <sz val="9"/>
      <color indexed="23"/>
      <name val="Calibri Light"/>
      <family val="2"/>
    </font>
    <font>
      <sz val="9"/>
      <color indexed="23"/>
      <name val="BentonSans-Regular"/>
      <family val="0"/>
    </font>
    <font>
      <sz val="26"/>
      <color indexed="17"/>
      <name val="Arial"/>
      <family val="2"/>
    </font>
    <font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49"/>
      <name val="Arial"/>
      <family val="2"/>
    </font>
    <font>
      <b/>
      <sz val="10"/>
      <color indexed="8"/>
      <name val="Arial"/>
      <family val="2"/>
    </font>
    <font>
      <sz val="14"/>
      <color indexed="17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sz val="10"/>
      <color indexed="44"/>
      <name val="Arial"/>
      <family val="2"/>
    </font>
    <font>
      <sz val="8"/>
      <color indexed="30"/>
      <name val="Arial"/>
      <family val="2"/>
    </font>
    <font>
      <b/>
      <sz val="11"/>
      <color indexed="60"/>
      <name val="Arial"/>
      <family val="2"/>
    </font>
    <font>
      <b/>
      <sz val="10"/>
      <color indexed="22"/>
      <name val="Arial"/>
      <family val="2"/>
    </font>
    <font>
      <u val="single"/>
      <sz val="10"/>
      <color indexed="22"/>
      <name val="Arial"/>
      <family val="2"/>
    </font>
    <font>
      <sz val="10"/>
      <color indexed="22"/>
      <name val="Arial"/>
      <family val="2"/>
    </font>
    <font>
      <b/>
      <sz val="14"/>
      <color indexed="23"/>
      <name val="Arial"/>
      <family val="2"/>
    </font>
    <font>
      <sz val="16"/>
      <color indexed="23"/>
      <name val="Arial"/>
      <family val="2"/>
    </font>
    <font>
      <sz val="9"/>
      <color indexed="23"/>
      <name val="BentonSans-Medium"/>
      <family val="0"/>
    </font>
    <font>
      <sz val="26"/>
      <color indexed="60"/>
      <name val="Arial"/>
      <family val="2"/>
    </font>
    <font>
      <b/>
      <sz val="24"/>
      <color indexed="60"/>
      <name val="Arial"/>
      <family val="2"/>
    </font>
    <font>
      <b/>
      <sz val="26"/>
      <color indexed="60"/>
      <name val="Arial"/>
      <family val="2"/>
    </font>
    <font>
      <b/>
      <sz val="12"/>
      <color indexed="23"/>
      <name val="Arial"/>
      <family val="2"/>
    </font>
    <font>
      <b/>
      <sz val="11"/>
      <color indexed="10"/>
      <name val="Arial"/>
      <family val="2"/>
    </font>
    <font>
      <sz val="24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theme="0" tint="-0.4999699890613556"/>
      <name val="Arial"/>
      <family val="2"/>
    </font>
    <font>
      <b/>
      <sz val="10"/>
      <color rgb="FFC0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theme="4" tint="-0.2499700039625167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rgb="FF00B050"/>
      <name val="Arial"/>
      <family val="2"/>
    </font>
    <font>
      <sz val="10"/>
      <color theme="8" tint="-0.24997000396251678"/>
      <name val="Arial"/>
      <family val="2"/>
    </font>
    <font>
      <sz val="10"/>
      <color rgb="FFC00000"/>
      <name val="Arial"/>
      <family val="2"/>
    </font>
    <font>
      <sz val="10"/>
      <color theme="4" tint="-0.4999699890613556"/>
      <name val="Arial"/>
      <family val="2"/>
    </font>
    <font>
      <sz val="10"/>
      <color rgb="FF00B050"/>
      <name val="Arial"/>
      <family val="2"/>
    </font>
    <font>
      <sz val="10"/>
      <color theme="4" tint="0.39998000860214233"/>
      <name val="Arial"/>
      <family val="2"/>
    </font>
    <font>
      <sz val="8"/>
      <color rgb="FF0070C0"/>
      <name val="Arial"/>
      <family val="2"/>
    </font>
    <font>
      <b/>
      <sz val="11"/>
      <color rgb="FFC00000"/>
      <name val="Arial"/>
      <family val="2"/>
    </font>
    <font>
      <b/>
      <sz val="10"/>
      <color theme="0" tint="-0.1499900072813034"/>
      <name val="Arial"/>
      <family val="2"/>
    </font>
    <font>
      <u val="single"/>
      <sz val="10"/>
      <color theme="0" tint="-0.1499900072813034"/>
      <name val="Arial"/>
      <family val="2"/>
    </font>
    <font>
      <sz val="10"/>
      <color theme="0" tint="-0.1499900072813034"/>
      <name val="Arial"/>
      <family val="2"/>
    </font>
    <font>
      <b/>
      <sz val="10"/>
      <color theme="0" tint="-0.4999699890613556"/>
      <name val="Arial"/>
      <family val="2"/>
    </font>
    <font>
      <b/>
      <sz val="14"/>
      <color theme="0" tint="-0.4999699890613556"/>
      <name val="Arial"/>
      <family val="2"/>
    </font>
    <font>
      <sz val="16"/>
      <color theme="0" tint="-0.4999699890613556"/>
      <name val="Arial"/>
      <family val="2"/>
    </font>
    <font>
      <sz val="14"/>
      <color theme="0" tint="-0.4999699890613556"/>
      <name val="Arial"/>
      <family val="2"/>
    </font>
    <font>
      <sz val="9"/>
      <color theme="0" tint="-0.4999699890613556"/>
      <name val="BentonSans-Medium"/>
      <family val="0"/>
    </font>
    <font>
      <sz val="26"/>
      <color rgb="FF00B050"/>
      <name val="Arial"/>
      <family val="2"/>
    </font>
    <font>
      <sz val="26"/>
      <color rgb="FFC00000"/>
      <name val="Arial"/>
      <family val="2"/>
    </font>
    <font>
      <b/>
      <sz val="24"/>
      <color rgb="FFC00000"/>
      <name val="Arial"/>
      <family val="2"/>
    </font>
    <font>
      <b/>
      <sz val="26"/>
      <color rgb="FFC00000"/>
      <name val="Arial"/>
      <family val="2"/>
    </font>
    <font>
      <b/>
      <sz val="12"/>
      <color theme="0" tint="-0.4999699890613556"/>
      <name val="Arial"/>
      <family val="2"/>
    </font>
    <font>
      <b/>
      <sz val="11"/>
      <color rgb="FFFF0000"/>
      <name val="Arial"/>
      <family val="2"/>
    </font>
    <font>
      <sz val="24"/>
      <color rgb="FFC00000"/>
      <name val="Arial"/>
      <family val="2"/>
    </font>
    <font>
      <sz val="10"/>
      <color theme="8" tint="-0.4999699890613556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7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dashDot"/>
      <bottom>
        <color indexed="63"/>
      </bottom>
    </border>
    <border>
      <left style="thin"/>
      <right>
        <color indexed="63"/>
      </right>
      <top>
        <color indexed="63"/>
      </top>
      <bottom style="dashDot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thin"/>
      <top style="dashDot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ashDotDot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0" borderId="3" applyNumberFormat="0" applyFill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32" borderId="9" applyNumberFormat="0" applyAlignment="0" applyProtection="0"/>
  </cellStyleXfs>
  <cellXfs count="83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top"/>
    </xf>
    <xf numFmtId="0" fontId="9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" fillId="34" borderId="0" xfId="0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center" vertical="center"/>
    </xf>
    <xf numFmtId="0" fontId="11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/>
    </xf>
    <xf numFmtId="3" fontId="3" fillId="34" borderId="0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/>
    </xf>
    <xf numFmtId="0" fontId="0" fillId="34" borderId="0" xfId="0" applyFill="1" applyAlignment="1">
      <alignment horizontal="center" vertical="center"/>
    </xf>
    <xf numFmtId="0" fontId="3" fillId="34" borderId="0" xfId="0" applyFont="1" applyFill="1" applyBorder="1" applyAlignment="1">
      <alignment horizontal="left" vertical="center" wrapText="1"/>
    </xf>
    <xf numFmtId="0" fontId="11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right"/>
    </xf>
    <xf numFmtId="4" fontId="3" fillId="34" borderId="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95" fillId="34" borderId="0" xfId="0" applyFont="1" applyFill="1" applyBorder="1" applyAlignment="1">
      <alignment/>
    </xf>
    <xf numFmtId="4" fontId="11" fillId="34" borderId="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0" fillId="14" borderId="0" xfId="0" applyFont="1" applyFill="1" applyBorder="1" applyAlignment="1" applyProtection="1">
      <alignment/>
      <protection/>
    </xf>
    <xf numFmtId="176" fontId="0" fillId="14" borderId="0" xfId="0" applyNumberFormat="1" applyFont="1" applyFill="1" applyAlignment="1" applyProtection="1">
      <alignment/>
      <protection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3" fontId="3" fillId="34" borderId="0" xfId="0" applyNumberFormat="1" applyFont="1" applyFill="1" applyBorder="1" applyAlignment="1">
      <alignment vertical="center"/>
    </xf>
    <xf numFmtId="0" fontId="0" fillId="35" borderId="0" xfId="0" applyFill="1" applyBorder="1" applyAlignment="1">
      <alignment/>
    </xf>
    <xf numFmtId="0" fontId="0" fillId="35" borderId="12" xfId="0" applyFill="1" applyBorder="1" applyAlignment="1">
      <alignment/>
    </xf>
    <xf numFmtId="4" fontId="3" fillId="34" borderId="0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 wrapText="1"/>
    </xf>
    <xf numFmtId="0" fontId="13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Border="1" applyAlignment="1">
      <alignment vertical="center" wrapText="1"/>
    </xf>
    <xf numFmtId="0" fontId="96" fillId="14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18" xfId="0" applyFill="1" applyBorder="1" applyAlignment="1">
      <alignment/>
    </xf>
    <xf numFmtId="0" fontId="0" fillId="1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3" fillId="34" borderId="0" xfId="0" applyFont="1" applyFill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8" fillId="35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3" xfId="0" applyFill="1" applyBorder="1" applyAlignment="1">
      <alignment/>
    </xf>
    <xf numFmtId="0" fontId="0" fillId="35" borderId="0" xfId="0" applyFont="1" applyFill="1" applyBorder="1" applyAlignment="1">
      <alignment vertical="center"/>
    </xf>
    <xf numFmtId="0" fontId="97" fillId="35" borderId="10" xfId="0" applyFont="1" applyFill="1" applyBorder="1" applyAlignment="1">
      <alignment/>
    </xf>
    <xf numFmtId="0" fontId="0" fillId="34" borderId="0" xfId="0" applyFill="1" applyAlignment="1">
      <alignment/>
    </xf>
    <xf numFmtId="0" fontId="1" fillId="35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0" fillId="34" borderId="24" xfId="0" applyFill="1" applyBorder="1" applyAlignment="1">
      <alignment/>
    </xf>
    <xf numFmtId="0" fontId="1" fillId="34" borderId="24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25" xfId="0" applyFill="1" applyBorder="1" applyAlignment="1">
      <alignment/>
    </xf>
    <xf numFmtId="0" fontId="98" fillId="35" borderId="26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14" fillId="34" borderId="0" xfId="0" applyFont="1" applyFill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14" fillId="34" borderId="24" xfId="0" applyFont="1" applyFill="1" applyBorder="1" applyAlignment="1">
      <alignment/>
    </xf>
    <xf numFmtId="0" fontId="0" fillId="34" borderId="24" xfId="53" applyFill="1" applyBorder="1">
      <alignment/>
      <protection/>
    </xf>
    <xf numFmtId="0" fontId="0" fillId="35" borderId="11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0" xfId="53" applyFont="1" applyFill="1" applyBorder="1" applyAlignment="1">
      <alignment horizontal="center"/>
      <protection/>
    </xf>
    <xf numFmtId="0" fontId="5" fillId="35" borderId="0" xfId="48" applyFont="1" applyFill="1" applyBorder="1" applyAlignment="1" applyProtection="1">
      <alignment horizontal="center"/>
      <protection/>
    </xf>
    <xf numFmtId="0" fontId="96" fillId="14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11" fillId="34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76" fontId="0" fillId="34" borderId="19" xfId="0" applyNumberFormat="1" applyFont="1" applyFill="1" applyBorder="1" applyAlignment="1" applyProtection="1">
      <alignment/>
      <protection locked="0"/>
    </xf>
    <xf numFmtId="0" fontId="0" fillId="34" borderId="19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left"/>
      <protection locked="0"/>
    </xf>
    <xf numFmtId="0" fontId="0" fillId="34" borderId="0" xfId="0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 horizontal="left"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11" fillId="34" borderId="0" xfId="0" applyFont="1" applyFill="1" applyBorder="1" applyAlignment="1" applyProtection="1">
      <alignment horizontal="left"/>
      <protection locked="0"/>
    </xf>
    <xf numFmtId="3" fontId="3" fillId="34" borderId="0" xfId="0" applyNumberFormat="1" applyFont="1" applyFill="1" applyBorder="1" applyAlignment="1" applyProtection="1">
      <alignment horizontal="right" vertical="center"/>
      <protection locked="0"/>
    </xf>
    <xf numFmtId="0" fontId="3" fillId="34" borderId="0" xfId="0" applyFont="1" applyFill="1" applyBorder="1" applyAlignment="1" applyProtection="1">
      <alignment horizontal="right"/>
      <protection locked="0"/>
    </xf>
    <xf numFmtId="0" fontId="3" fillId="34" borderId="0" xfId="0" applyFont="1" applyFill="1" applyBorder="1" applyAlignment="1" applyProtection="1">
      <alignment horizontal="right" vertical="center"/>
      <protection locked="0"/>
    </xf>
    <xf numFmtId="0" fontId="3" fillId="34" borderId="0" xfId="0" applyFont="1" applyFill="1" applyBorder="1" applyAlignment="1" applyProtection="1">
      <alignment horizontal="left" vertical="center" wrapText="1"/>
      <protection locked="0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95" fillId="34" borderId="0" xfId="0" applyFont="1" applyFill="1" applyBorder="1" applyAlignment="1" applyProtection="1">
      <alignment/>
      <protection locked="0"/>
    </xf>
    <xf numFmtId="0" fontId="11" fillId="34" borderId="0" xfId="0" applyFont="1" applyFill="1" applyBorder="1" applyAlignment="1" applyProtection="1">
      <alignment horizontal="right"/>
      <protection locked="0"/>
    </xf>
    <xf numFmtId="4" fontId="3" fillId="34" borderId="0" xfId="0" applyNumberFormat="1" applyFont="1" applyFill="1" applyBorder="1" applyAlignment="1" applyProtection="1">
      <alignment horizontal="center" vertical="center"/>
      <protection locked="0"/>
    </xf>
    <xf numFmtId="4" fontId="11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right" vertical="center"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left"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left" vertical="center"/>
      <protection locked="0"/>
    </xf>
    <xf numFmtId="0" fontId="3" fillId="34" borderId="0" xfId="0" applyFont="1" applyFill="1" applyAlignment="1" applyProtection="1">
      <alignment/>
      <protection locked="0"/>
    </xf>
    <xf numFmtId="0" fontId="98" fillId="0" borderId="0" xfId="0" applyFont="1" applyAlignment="1">
      <alignment/>
    </xf>
    <xf numFmtId="0" fontId="0" fillId="14" borderId="28" xfId="0" applyFont="1" applyFill="1" applyBorder="1" applyAlignment="1" applyProtection="1">
      <alignment/>
      <protection/>
    </xf>
    <xf numFmtId="0" fontId="0" fillId="14" borderId="29" xfId="0" applyFont="1" applyFill="1" applyBorder="1" applyAlignment="1" applyProtection="1">
      <alignment/>
      <protection/>
    </xf>
    <xf numFmtId="2" fontId="0" fillId="14" borderId="28" xfId="0" applyNumberFormat="1" applyFont="1" applyFill="1" applyBorder="1" applyAlignment="1" applyProtection="1">
      <alignment vertical="center"/>
      <protection/>
    </xf>
    <xf numFmtId="2" fontId="0" fillId="14" borderId="29" xfId="0" applyNumberFormat="1" applyFont="1" applyFill="1" applyBorder="1" applyAlignment="1" applyProtection="1">
      <alignment vertical="center"/>
      <protection/>
    </xf>
    <xf numFmtId="194" fontId="0" fillId="14" borderId="0" xfId="0" applyNumberFormat="1" applyFont="1" applyFill="1" applyAlignment="1" applyProtection="1">
      <alignment/>
      <protection/>
    </xf>
    <xf numFmtId="4" fontId="8" fillId="19" borderId="30" xfId="0" applyNumberFormat="1" applyFont="1" applyFill="1" applyBorder="1" applyAlignment="1">
      <alignment vertical="center"/>
    </xf>
    <xf numFmtId="194" fontId="0" fillId="14" borderId="28" xfId="0" applyNumberFormat="1" applyFont="1" applyFill="1" applyBorder="1" applyAlignment="1" applyProtection="1">
      <alignment/>
      <protection/>
    </xf>
    <xf numFmtId="194" fontId="0" fillId="14" borderId="29" xfId="0" applyNumberFormat="1" applyFont="1" applyFill="1" applyBorder="1" applyAlignment="1" applyProtection="1">
      <alignment horizontal="center"/>
      <protection/>
    </xf>
    <xf numFmtId="0" fontId="98" fillId="35" borderId="0" xfId="0" applyFont="1" applyFill="1" applyBorder="1" applyAlignment="1">
      <alignment/>
    </xf>
    <xf numFmtId="0" fontId="99" fillId="36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horizontal="center"/>
    </xf>
    <xf numFmtId="0" fontId="3" fillId="33" borderId="0" xfId="0" applyFont="1" applyFill="1" applyAlignment="1" applyProtection="1">
      <alignment/>
      <protection/>
    </xf>
    <xf numFmtId="0" fontId="3" fillId="34" borderId="14" xfId="0" applyFont="1" applyFill="1" applyBorder="1" applyAlignment="1" applyProtection="1">
      <alignment/>
      <protection/>
    </xf>
    <xf numFmtId="0" fontId="3" fillId="34" borderId="15" xfId="0" applyFont="1" applyFill="1" applyBorder="1" applyAlignment="1" applyProtection="1">
      <alignment/>
      <protection/>
    </xf>
    <xf numFmtId="0" fontId="3" fillId="34" borderId="16" xfId="0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3" fillId="34" borderId="17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5" borderId="27" xfId="0" applyFont="1" applyFill="1" applyBorder="1" applyAlignment="1" applyProtection="1">
      <alignment/>
      <protection/>
    </xf>
    <xf numFmtId="0" fontId="11" fillId="35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1" xfId="0" applyFont="1" applyFill="1" applyBorder="1" applyAlignment="1" applyProtection="1">
      <alignment/>
      <protection/>
    </xf>
    <xf numFmtId="0" fontId="3" fillId="35" borderId="18" xfId="0" applyFont="1" applyFill="1" applyBorder="1" applyAlignment="1" applyProtection="1">
      <alignment/>
      <protection/>
    </xf>
    <xf numFmtId="0" fontId="100" fillId="35" borderId="0" xfId="0" applyFont="1" applyFill="1" applyBorder="1" applyAlignment="1" applyProtection="1">
      <alignment/>
      <protection/>
    </xf>
    <xf numFmtId="0" fontId="11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" fillId="35" borderId="12" xfId="0" applyFont="1" applyFill="1" applyBorder="1" applyAlignment="1" applyProtection="1">
      <alignment/>
      <protection/>
    </xf>
    <xf numFmtId="0" fontId="11" fillId="34" borderId="19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8" fillId="17" borderId="19" xfId="0" applyFont="1" applyFill="1" applyBorder="1" applyAlignment="1" applyProtection="1">
      <alignment/>
      <protection/>
    </xf>
    <xf numFmtId="0" fontId="0" fillId="13" borderId="19" xfId="0" applyFont="1" applyFill="1" applyBorder="1" applyAlignment="1" applyProtection="1">
      <alignment/>
      <protection/>
    </xf>
    <xf numFmtId="0" fontId="8" fillId="35" borderId="18" xfId="0" applyFont="1" applyFill="1" applyBorder="1" applyAlignment="1" applyProtection="1">
      <alignment/>
      <protection/>
    </xf>
    <xf numFmtId="0" fontId="3" fillId="35" borderId="20" xfId="0" applyFont="1" applyFill="1" applyBorder="1" applyAlignment="1" applyProtection="1">
      <alignment/>
      <protection/>
    </xf>
    <xf numFmtId="0" fontId="11" fillId="35" borderId="21" xfId="0" applyFont="1" applyFill="1" applyBorder="1" applyAlignment="1" applyProtection="1">
      <alignment/>
      <protection/>
    </xf>
    <xf numFmtId="0" fontId="3" fillId="35" borderId="21" xfId="0" applyFont="1" applyFill="1" applyBorder="1" applyAlignment="1" applyProtection="1">
      <alignment/>
      <protection/>
    </xf>
    <xf numFmtId="0" fontId="3" fillId="35" borderId="22" xfId="0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/>
      <protection/>
    </xf>
    <xf numFmtId="0" fontId="12" fillId="35" borderId="24" xfId="0" applyFont="1" applyFill="1" applyBorder="1" applyAlignment="1" applyProtection="1">
      <alignment/>
      <protection/>
    </xf>
    <xf numFmtId="0" fontId="0" fillId="14" borderId="15" xfId="0" applyFill="1" applyBorder="1" applyAlignment="1" applyProtection="1">
      <alignment/>
      <protection/>
    </xf>
    <xf numFmtId="0" fontId="8" fillId="14" borderId="15" xfId="0" applyFont="1" applyFill="1" applyBorder="1" applyAlignment="1" applyProtection="1">
      <alignment vertical="center"/>
      <protection/>
    </xf>
    <xf numFmtId="0" fontId="0" fillId="14" borderId="15" xfId="0" applyFill="1" applyBorder="1" applyAlignment="1" applyProtection="1">
      <alignment vertical="center"/>
      <protection/>
    </xf>
    <xf numFmtId="0" fontId="0" fillId="14" borderId="16" xfId="0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vertical="center"/>
      <protection/>
    </xf>
    <xf numFmtId="0" fontId="0" fillId="14" borderId="14" xfId="0" applyFill="1" applyBorder="1" applyAlignment="1" applyProtection="1">
      <alignment vertical="center"/>
      <protection/>
    </xf>
    <xf numFmtId="0" fontId="0" fillId="14" borderId="0" xfId="0" applyFill="1" applyBorder="1" applyAlignment="1" applyProtection="1">
      <alignment/>
      <protection/>
    </xf>
    <xf numFmtId="0" fontId="0" fillId="14" borderId="17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14" borderId="17" xfId="0" applyFont="1" applyFill="1" applyBorder="1" applyAlignment="1" applyProtection="1">
      <alignment/>
      <protection/>
    </xf>
    <xf numFmtId="0" fontId="0" fillId="14" borderId="13" xfId="0" applyFill="1" applyBorder="1" applyAlignment="1" applyProtection="1">
      <alignment/>
      <protection/>
    </xf>
    <xf numFmtId="0" fontId="3" fillId="14" borderId="17" xfId="0" applyFont="1" applyFill="1" applyBorder="1" applyAlignment="1" applyProtection="1">
      <alignment/>
      <protection/>
    </xf>
    <xf numFmtId="0" fontId="95" fillId="33" borderId="0" xfId="0" applyFont="1" applyFill="1" applyBorder="1" applyAlignment="1" applyProtection="1">
      <alignment/>
      <protection/>
    </xf>
    <xf numFmtId="0" fontId="3" fillId="14" borderId="17" xfId="0" applyFont="1" applyFill="1" applyBorder="1" applyAlignment="1" applyProtection="1">
      <alignment horizontal="left"/>
      <protection/>
    </xf>
    <xf numFmtId="0" fontId="101" fillId="14" borderId="0" xfId="0" applyFont="1" applyFill="1" applyBorder="1" applyAlignment="1" applyProtection="1">
      <alignment/>
      <protection/>
    </xf>
    <xf numFmtId="0" fontId="0" fillId="14" borderId="24" xfId="0" applyFill="1" applyBorder="1" applyAlignment="1" applyProtection="1">
      <alignment/>
      <protection/>
    </xf>
    <xf numFmtId="0" fontId="0" fillId="14" borderId="23" xfId="0" applyFill="1" applyBorder="1" applyAlignment="1" applyProtection="1">
      <alignment/>
      <protection/>
    </xf>
    <xf numFmtId="176" fontId="3" fillId="14" borderId="25" xfId="0" applyNumberFormat="1" applyFont="1" applyFill="1" applyBorder="1" applyAlignment="1" applyProtection="1">
      <alignment vertical="center"/>
      <protection/>
    </xf>
    <xf numFmtId="0" fontId="3" fillId="14" borderId="24" xfId="0" applyFont="1" applyFill="1" applyBorder="1" applyAlignment="1" applyProtection="1">
      <alignment/>
      <protection/>
    </xf>
    <xf numFmtId="0" fontId="3" fillId="14" borderId="24" xfId="0" applyFont="1" applyFill="1" applyBorder="1" applyAlignment="1" applyProtection="1">
      <alignment horizontal="right" vertical="center"/>
      <protection/>
    </xf>
    <xf numFmtId="0" fontId="3" fillId="14" borderId="23" xfId="0" applyFont="1" applyFill="1" applyBorder="1" applyAlignment="1" applyProtection="1">
      <alignment/>
      <protection/>
    </xf>
    <xf numFmtId="176" fontId="3" fillId="35" borderId="0" xfId="0" applyNumberFormat="1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right" vertical="center"/>
      <protection/>
    </xf>
    <xf numFmtId="0" fontId="2" fillId="14" borderId="31" xfId="0" applyFont="1" applyFill="1" applyBorder="1" applyAlignment="1" applyProtection="1">
      <alignment horizontal="left"/>
      <protection/>
    </xf>
    <xf numFmtId="0" fontId="0" fillId="14" borderId="31" xfId="0" applyFont="1" applyFill="1" applyBorder="1" applyAlignment="1" applyProtection="1">
      <alignment horizontal="left" vertical="center"/>
      <protection/>
    </xf>
    <xf numFmtId="0" fontId="0" fillId="14" borderId="31" xfId="0" applyFont="1" applyFill="1" applyBorder="1" applyAlignment="1" applyProtection="1">
      <alignment vertical="center"/>
      <protection/>
    </xf>
    <xf numFmtId="0" fontId="0" fillId="14" borderId="31" xfId="0" applyFill="1" applyBorder="1" applyAlignment="1" applyProtection="1">
      <alignment/>
      <protection/>
    </xf>
    <xf numFmtId="0" fontId="0" fillId="14" borderId="29" xfId="0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left"/>
      <protection/>
    </xf>
    <xf numFmtId="2" fontId="3" fillId="35" borderId="0" xfId="0" applyNumberFormat="1" applyFont="1" applyFill="1" applyBorder="1" applyAlignment="1" applyProtection="1">
      <alignment vertical="center"/>
      <protection/>
    </xf>
    <xf numFmtId="0" fontId="3" fillId="33" borderId="32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 horizontal="left"/>
      <protection/>
    </xf>
    <xf numFmtId="2" fontId="3" fillId="35" borderId="10" xfId="0" applyNumberFormat="1" applyFont="1" applyFill="1" applyBorder="1" applyAlignment="1" applyProtection="1">
      <alignment vertical="center"/>
      <protection/>
    </xf>
    <xf numFmtId="176" fontId="3" fillId="35" borderId="10" xfId="0" applyNumberFormat="1" applyFont="1" applyFill="1" applyBorder="1" applyAlignment="1" applyProtection="1">
      <alignment vertical="center"/>
      <protection/>
    </xf>
    <xf numFmtId="0" fontId="3" fillId="35" borderId="10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11" fillId="35" borderId="18" xfId="0" applyFont="1" applyFill="1" applyBorder="1" applyAlignment="1" applyProtection="1">
      <alignment vertical="top" wrapText="1"/>
      <protection/>
    </xf>
    <xf numFmtId="0" fontId="11" fillId="35" borderId="12" xfId="0" applyFont="1" applyFill="1" applyBorder="1" applyAlignment="1" applyProtection="1">
      <alignment vertical="top" wrapText="1"/>
      <protection/>
    </xf>
    <xf numFmtId="0" fontId="3" fillId="33" borderId="3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102" fillId="35" borderId="0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/>
      <protection/>
    </xf>
    <xf numFmtId="0" fontId="103" fillId="35" borderId="0" xfId="0" applyFont="1" applyFill="1" applyBorder="1" applyAlignment="1" applyProtection="1">
      <alignment horizontal="left" vertical="center"/>
      <protection/>
    </xf>
    <xf numFmtId="0" fontId="95" fillId="33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3" fillId="35" borderId="34" xfId="0" applyFont="1" applyFill="1" applyBorder="1" applyAlignment="1" applyProtection="1">
      <alignment/>
      <protection/>
    </xf>
    <xf numFmtId="0" fontId="0" fillId="35" borderId="35" xfId="0" applyFont="1" applyFill="1" applyBorder="1" applyAlignment="1" applyProtection="1">
      <alignment/>
      <protection/>
    </xf>
    <xf numFmtId="0" fontId="0" fillId="35" borderId="35" xfId="0" applyFont="1" applyFill="1" applyBorder="1" applyAlignment="1" applyProtection="1">
      <alignment horizontal="left"/>
      <protection/>
    </xf>
    <xf numFmtId="0" fontId="0" fillId="35" borderId="35" xfId="0" applyFont="1" applyFill="1" applyBorder="1" applyAlignment="1" applyProtection="1">
      <alignment/>
      <protection/>
    </xf>
    <xf numFmtId="0" fontId="3" fillId="35" borderId="36" xfId="0" applyFont="1" applyFill="1" applyBorder="1" applyAlignment="1" applyProtection="1">
      <alignment/>
      <protection/>
    </xf>
    <xf numFmtId="0" fontId="104" fillId="35" borderId="0" xfId="0" applyFont="1" applyFill="1" applyAlignment="1" applyProtection="1">
      <alignment vertical="top"/>
      <protection/>
    </xf>
    <xf numFmtId="3" fontId="0" fillId="35" borderId="0" xfId="0" applyNumberFormat="1" applyFont="1" applyFill="1" applyBorder="1" applyAlignment="1" applyProtection="1">
      <alignment horizontal="right"/>
      <protection/>
    </xf>
    <xf numFmtId="0" fontId="8" fillId="35" borderId="0" xfId="0" applyFont="1" applyFill="1" applyBorder="1" applyAlignment="1" applyProtection="1">
      <alignment vertical="center"/>
      <protection/>
    </xf>
    <xf numFmtId="0" fontId="0" fillId="35" borderId="26" xfId="0" applyFont="1" applyFill="1" applyBorder="1" applyAlignment="1" applyProtection="1">
      <alignment horizontal="right"/>
      <protection/>
    </xf>
    <xf numFmtId="3" fontId="0" fillId="35" borderId="26" xfId="0" applyNumberFormat="1" applyFont="1" applyFill="1" applyBorder="1" applyAlignment="1" applyProtection="1">
      <alignment horizontal="right" vertical="center"/>
      <protection/>
    </xf>
    <xf numFmtId="0" fontId="0" fillId="35" borderId="0" xfId="0" applyFont="1" applyFill="1" applyBorder="1" applyAlignment="1" applyProtection="1">
      <alignment horizontal="right" vertical="center"/>
      <protection/>
    </xf>
    <xf numFmtId="9" fontId="0" fillId="35" borderId="0" xfId="0" applyNumberFormat="1" applyFont="1" applyFill="1" applyBorder="1" applyAlignment="1" applyProtection="1">
      <alignment horizontal="right"/>
      <protection/>
    </xf>
    <xf numFmtId="3" fontId="0" fillId="35" borderId="0" xfId="0" applyNumberFormat="1" applyFont="1" applyFill="1" applyAlignment="1" applyProtection="1">
      <alignment horizontal="right"/>
      <protection/>
    </xf>
    <xf numFmtId="2" fontId="0" fillId="35" borderId="0" xfId="0" applyNumberFormat="1" applyFont="1" applyFill="1" applyBorder="1" applyAlignment="1" applyProtection="1">
      <alignment/>
      <protection/>
    </xf>
    <xf numFmtId="2" fontId="0" fillId="35" borderId="0" xfId="0" applyNumberFormat="1" applyFont="1" applyFill="1" applyBorder="1" applyAlignment="1" applyProtection="1">
      <alignment horizontal="left"/>
      <protection/>
    </xf>
    <xf numFmtId="0" fontId="3" fillId="35" borderId="37" xfId="0" applyFont="1" applyFill="1" applyBorder="1" applyAlignment="1" applyProtection="1">
      <alignment/>
      <protection/>
    </xf>
    <xf numFmtId="0" fontId="0" fillId="35" borderId="26" xfId="0" applyFont="1" applyFill="1" applyBorder="1" applyAlignment="1" applyProtection="1">
      <alignment/>
      <protection/>
    </xf>
    <xf numFmtId="0" fontId="0" fillId="35" borderId="26" xfId="0" applyFont="1" applyFill="1" applyBorder="1" applyAlignment="1" applyProtection="1">
      <alignment horizontal="left"/>
      <protection/>
    </xf>
    <xf numFmtId="9" fontId="0" fillId="35" borderId="26" xfId="0" applyNumberFormat="1" applyFont="1" applyFill="1" applyBorder="1" applyAlignment="1" applyProtection="1">
      <alignment horizontal="right" vertical="center"/>
      <protection/>
    </xf>
    <xf numFmtId="2" fontId="0" fillId="35" borderId="26" xfId="0" applyNumberFormat="1" applyFont="1" applyFill="1" applyBorder="1" applyAlignment="1" applyProtection="1">
      <alignment horizontal="right" vertical="center"/>
      <protection/>
    </xf>
    <xf numFmtId="0" fontId="3" fillId="35" borderId="38" xfId="0" applyFont="1" applyFill="1" applyBorder="1" applyAlignment="1" applyProtection="1">
      <alignment/>
      <protection/>
    </xf>
    <xf numFmtId="0" fontId="3" fillId="35" borderId="35" xfId="0" applyFont="1" applyFill="1" applyBorder="1" applyAlignment="1" applyProtection="1">
      <alignment/>
      <protection/>
    </xf>
    <xf numFmtId="0" fontId="0" fillId="35" borderId="35" xfId="0" applyFont="1" applyFill="1" applyBorder="1" applyAlignment="1" applyProtection="1">
      <alignment horizontal="right"/>
      <protection/>
    </xf>
    <xf numFmtId="3" fontId="0" fillId="35" borderId="35" xfId="0" applyNumberFormat="1" applyFont="1" applyFill="1" applyBorder="1" applyAlignment="1" applyProtection="1">
      <alignment horizontal="right" vertical="center"/>
      <protection/>
    </xf>
    <xf numFmtId="4" fontId="0" fillId="35" borderId="35" xfId="0" applyNumberFormat="1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0" fillId="33" borderId="33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9" fontId="0" fillId="35" borderId="26" xfId="0" applyNumberFormat="1" applyFont="1" applyFill="1" applyBorder="1" applyAlignment="1" applyProtection="1">
      <alignment horizontal="right"/>
      <protection/>
    </xf>
    <xf numFmtId="0" fontId="0" fillId="35" borderId="26" xfId="0" applyFont="1" applyFill="1" applyBorder="1" applyAlignment="1" applyProtection="1">
      <alignment/>
      <protection/>
    </xf>
    <xf numFmtId="3" fontId="0" fillId="35" borderId="26" xfId="0" applyNumberFormat="1" applyFont="1" applyFill="1" applyBorder="1" applyAlignment="1" applyProtection="1">
      <alignment horizontal="right"/>
      <protection/>
    </xf>
    <xf numFmtId="0" fontId="0" fillId="35" borderId="0" xfId="0" applyFont="1" applyFill="1" applyBorder="1" applyAlignment="1" applyProtection="1">
      <alignment vertical="center" wrapText="1"/>
      <protection/>
    </xf>
    <xf numFmtId="0" fontId="0" fillId="35" borderId="0" xfId="0" applyFill="1" applyBorder="1" applyAlignment="1" applyProtection="1">
      <alignment/>
      <protection/>
    </xf>
    <xf numFmtId="0" fontId="98" fillId="33" borderId="0" xfId="0" applyFont="1" applyFill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left" vertical="center"/>
      <protection/>
    </xf>
    <xf numFmtId="0" fontId="3" fillId="34" borderId="32" xfId="0" applyFont="1" applyFill="1" applyBorder="1" applyAlignment="1" applyProtection="1">
      <alignment/>
      <protection/>
    </xf>
    <xf numFmtId="0" fontId="16" fillId="35" borderId="0" xfId="0" applyFont="1" applyFill="1" applyBorder="1" applyAlignment="1" applyProtection="1">
      <alignment/>
      <protection/>
    </xf>
    <xf numFmtId="0" fontId="16" fillId="35" borderId="24" xfId="0" applyFont="1" applyFill="1" applyBorder="1" applyAlignment="1" applyProtection="1">
      <alignment/>
      <protection/>
    </xf>
    <xf numFmtId="0" fontId="3" fillId="34" borderId="33" xfId="0" applyFont="1" applyFill="1" applyBorder="1" applyAlignment="1" applyProtection="1">
      <alignment/>
      <protection/>
    </xf>
    <xf numFmtId="0" fontId="0" fillId="14" borderId="15" xfId="0" applyFont="1" applyFill="1" applyBorder="1" applyAlignment="1" applyProtection="1">
      <alignment/>
      <protection/>
    </xf>
    <xf numFmtId="0" fontId="0" fillId="14" borderId="15" xfId="0" applyFont="1" applyFill="1" applyBorder="1" applyAlignment="1" applyProtection="1">
      <alignment vertical="center"/>
      <protection/>
    </xf>
    <xf numFmtId="0" fontId="0" fillId="14" borderId="16" xfId="0" applyFont="1" applyFill="1" applyBorder="1" applyAlignment="1" applyProtection="1">
      <alignment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14" borderId="14" xfId="0" applyFont="1" applyFill="1" applyBorder="1" applyAlignment="1" applyProtection="1">
      <alignment vertical="center"/>
      <protection/>
    </xf>
    <xf numFmtId="0" fontId="95" fillId="34" borderId="0" xfId="0" applyFont="1" applyFill="1" applyBorder="1" applyAlignment="1" applyProtection="1">
      <alignment/>
      <protection/>
    </xf>
    <xf numFmtId="0" fontId="0" fillId="14" borderId="17" xfId="0" applyFont="1" applyFill="1" applyBorder="1" applyAlignment="1" applyProtection="1">
      <alignment horizontal="left"/>
      <protection/>
    </xf>
    <xf numFmtId="0" fontId="98" fillId="35" borderId="0" xfId="0" applyFont="1" applyFill="1" applyBorder="1" applyAlignment="1" applyProtection="1">
      <alignment/>
      <protection/>
    </xf>
    <xf numFmtId="0" fontId="0" fillId="14" borderId="0" xfId="0" applyFont="1" applyFill="1" applyBorder="1" applyAlignment="1" applyProtection="1" quotePrefix="1">
      <alignment/>
      <protection/>
    </xf>
    <xf numFmtId="0" fontId="0" fillId="14" borderId="13" xfId="0" applyFont="1" applyFill="1" applyBorder="1" applyAlignment="1" applyProtection="1">
      <alignment/>
      <protection/>
    </xf>
    <xf numFmtId="176" fontId="0" fillId="14" borderId="28" xfId="0" applyNumberFormat="1" applyFont="1" applyFill="1" applyBorder="1" applyAlignment="1" applyProtection="1">
      <alignment/>
      <protection/>
    </xf>
    <xf numFmtId="0" fontId="0" fillId="14" borderId="25" xfId="0" applyFont="1" applyFill="1" applyBorder="1" applyAlignment="1" applyProtection="1">
      <alignment/>
      <protection/>
    </xf>
    <xf numFmtId="0" fontId="0" fillId="14" borderId="24" xfId="0" applyFont="1" applyFill="1" applyBorder="1" applyAlignment="1" applyProtection="1">
      <alignment/>
      <protection/>
    </xf>
    <xf numFmtId="0" fontId="0" fillId="14" borderId="23" xfId="0" applyFont="1" applyFill="1" applyBorder="1" applyAlignment="1" applyProtection="1">
      <alignment/>
      <protection/>
    </xf>
    <xf numFmtId="176" fontId="0" fillId="14" borderId="25" xfId="0" applyNumberFormat="1" applyFont="1" applyFill="1" applyBorder="1" applyAlignment="1" applyProtection="1">
      <alignment vertical="center"/>
      <protection/>
    </xf>
    <xf numFmtId="0" fontId="0" fillId="14" borderId="24" xfId="0" applyFont="1" applyFill="1" applyBorder="1" applyAlignment="1" applyProtection="1">
      <alignment/>
      <protection/>
    </xf>
    <xf numFmtId="0" fontId="0" fillId="14" borderId="24" xfId="0" applyFont="1" applyFill="1" applyBorder="1" applyAlignment="1" applyProtection="1">
      <alignment horizontal="right" vertical="center"/>
      <protection/>
    </xf>
    <xf numFmtId="0" fontId="0" fillId="14" borderId="23" xfId="0" applyFont="1" applyFill="1" applyBorder="1" applyAlignment="1" applyProtection="1">
      <alignment/>
      <protection/>
    </xf>
    <xf numFmtId="176" fontId="0" fillId="35" borderId="0" xfId="0" applyNumberFormat="1" applyFont="1" applyFill="1" applyBorder="1" applyAlignment="1" applyProtection="1">
      <alignment vertical="center"/>
      <protection/>
    </xf>
    <xf numFmtId="0" fontId="0" fillId="14" borderId="31" xfId="0" applyFont="1" applyFill="1" applyBorder="1" applyAlignment="1" applyProtection="1">
      <alignment horizontal="left"/>
      <protection/>
    </xf>
    <xf numFmtId="0" fontId="0" fillId="14" borderId="31" xfId="0" applyFont="1" applyFill="1" applyBorder="1" applyAlignment="1" applyProtection="1">
      <alignment horizontal="right" vertical="center"/>
      <protection/>
    </xf>
    <xf numFmtId="0" fontId="0" fillId="14" borderId="31" xfId="0" applyFont="1" applyFill="1" applyBorder="1" applyAlignment="1" applyProtection="1">
      <alignment/>
      <protection/>
    </xf>
    <xf numFmtId="2" fontId="0" fillId="35" borderId="0" xfId="0" applyNumberFormat="1" applyFont="1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/>
      <protection/>
    </xf>
    <xf numFmtId="0" fontId="11" fillId="35" borderId="0" xfId="0" applyFont="1" applyFill="1" applyBorder="1" applyAlignment="1" applyProtection="1">
      <alignment horizontal="right"/>
      <protection/>
    </xf>
    <xf numFmtId="3" fontId="3" fillId="35" borderId="0" xfId="0" applyNumberFormat="1" applyFont="1" applyFill="1" applyBorder="1" applyAlignment="1" applyProtection="1">
      <alignment horizontal="right" vertical="center"/>
      <protection/>
    </xf>
    <xf numFmtId="4" fontId="3" fillId="35" borderId="0" xfId="0" applyNumberFormat="1" applyFont="1" applyFill="1" applyBorder="1" applyAlignment="1" applyProtection="1">
      <alignment horizontal="right" vertical="center"/>
      <protection/>
    </xf>
    <xf numFmtId="0" fontId="3" fillId="33" borderId="25" xfId="0" applyFont="1" applyFill="1" applyBorder="1" applyAlignment="1" applyProtection="1">
      <alignment/>
      <protection/>
    </xf>
    <xf numFmtId="0" fontId="3" fillId="34" borderId="39" xfId="0" applyFont="1" applyFill="1" applyBorder="1" applyAlignment="1" applyProtection="1">
      <alignment/>
      <protection/>
    </xf>
    <xf numFmtId="0" fontId="3" fillId="34" borderId="39" xfId="0" applyFont="1" applyFill="1" applyBorder="1" applyAlignment="1" applyProtection="1">
      <alignment horizontal="left"/>
      <protection/>
    </xf>
    <xf numFmtId="0" fontId="3" fillId="34" borderId="39" xfId="0" applyFont="1" applyFill="1" applyBorder="1" applyAlignment="1" applyProtection="1">
      <alignment/>
      <protection/>
    </xf>
    <xf numFmtId="0" fontId="3" fillId="33" borderId="23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 horizontal="left"/>
      <protection/>
    </xf>
    <xf numFmtId="0" fontId="3" fillId="33" borderId="24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5" borderId="27" xfId="0" applyFont="1" applyFill="1" applyBorder="1" applyAlignment="1" applyProtection="1">
      <alignment/>
      <protection/>
    </xf>
    <xf numFmtId="0" fontId="8" fillId="35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/>
    </xf>
    <xf numFmtId="0" fontId="0" fillId="35" borderId="18" xfId="0" applyFont="1" applyFill="1" applyBorder="1" applyAlignment="1" applyProtection="1">
      <alignment/>
      <protection/>
    </xf>
    <xf numFmtId="0" fontId="8" fillId="34" borderId="19" xfId="0" applyFont="1" applyFill="1" applyBorder="1" applyAlignment="1" applyProtection="1">
      <alignment/>
      <protection/>
    </xf>
    <xf numFmtId="0" fontId="0" fillId="35" borderId="20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/>
      <protection/>
    </xf>
    <xf numFmtId="0" fontId="0" fillId="35" borderId="21" xfId="0" applyFont="1" applyFill="1" applyBorder="1" applyAlignment="1" applyProtection="1">
      <alignment/>
      <protection/>
    </xf>
    <xf numFmtId="0" fontId="16" fillId="14" borderId="15" xfId="0" applyFont="1" applyFill="1" applyBorder="1" applyAlignment="1" applyProtection="1">
      <alignment/>
      <protection/>
    </xf>
    <xf numFmtId="0" fontId="16" fillId="14" borderId="16" xfId="0" applyFont="1" applyFill="1" applyBorder="1" applyAlignment="1" applyProtection="1">
      <alignment/>
      <protection/>
    </xf>
    <xf numFmtId="0" fontId="12" fillId="35" borderId="12" xfId="0" applyFont="1" applyFill="1" applyBorder="1" applyAlignment="1" applyProtection="1">
      <alignment/>
      <protection/>
    </xf>
    <xf numFmtId="0" fontId="100" fillId="14" borderId="0" xfId="0" applyFont="1" applyFill="1" applyBorder="1" applyAlignment="1" applyProtection="1">
      <alignment vertical="center"/>
      <protection/>
    </xf>
    <xf numFmtId="0" fontId="3" fillId="35" borderId="12" xfId="0" applyFont="1" applyFill="1" applyBorder="1" applyAlignment="1" applyProtection="1">
      <alignment wrapText="1"/>
      <protection/>
    </xf>
    <xf numFmtId="0" fontId="105" fillId="14" borderId="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 horizontal="left"/>
      <protection/>
    </xf>
    <xf numFmtId="2" fontId="0" fillId="35" borderId="10" xfId="0" applyNumberFormat="1" applyFont="1" applyFill="1" applyBorder="1" applyAlignment="1" applyProtection="1">
      <alignment vertical="center"/>
      <protection/>
    </xf>
    <xf numFmtId="176" fontId="0" fillId="35" borderId="10" xfId="0" applyNumberFormat="1" applyFont="1" applyFill="1" applyBorder="1" applyAlignment="1" applyProtection="1">
      <alignment vertical="center"/>
      <protection/>
    </xf>
    <xf numFmtId="0" fontId="0" fillId="35" borderId="10" xfId="0" applyFont="1" applyFill="1" applyBorder="1" applyAlignment="1" applyProtection="1">
      <alignment/>
      <protection/>
    </xf>
    <xf numFmtId="0" fontId="8" fillId="35" borderId="18" xfId="0" applyFont="1" applyFill="1" applyBorder="1" applyAlignment="1" applyProtection="1">
      <alignment vertical="top" wrapText="1"/>
      <protection/>
    </xf>
    <xf numFmtId="3" fontId="0" fillId="35" borderId="0" xfId="0" applyNumberFormat="1" applyFont="1" applyFill="1" applyAlignment="1" applyProtection="1">
      <alignment/>
      <protection/>
    </xf>
    <xf numFmtId="3" fontId="0" fillId="35" borderId="0" xfId="0" applyNumberFormat="1" applyFont="1" applyFill="1" applyBorder="1" applyAlignment="1" applyProtection="1">
      <alignment horizontal="left"/>
      <protection/>
    </xf>
    <xf numFmtId="0" fontId="0" fillId="35" borderId="34" xfId="0" applyFont="1" applyFill="1" applyBorder="1" applyAlignment="1" applyProtection="1">
      <alignment/>
      <protection/>
    </xf>
    <xf numFmtId="3" fontId="0" fillId="35" borderId="35" xfId="0" applyNumberFormat="1" applyFont="1" applyFill="1" applyBorder="1" applyAlignment="1" applyProtection="1">
      <alignment/>
      <protection/>
    </xf>
    <xf numFmtId="3" fontId="0" fillId="35" borderId="35" xfId="0" applyNumberFormat="1" applyFont="1" applyFill="1" applyBorder="1" applyAlignment="1" applyProtection="1">
      <alignment horizontal="left"/>
      <protection/>
    </xf>
    <xf numFmtId="0" fontId="16" fillId="35" borderId="0" xfId="0" applyFont="1" applyFill="1" applyBorder="1" applyAlignment="1" applyProtection="1">
      <alignment horizontal="right"/>
      <protection/>
    </xf>
    <xf numFmtId="9" fontId="0" fillId="35" borderId="0" xfId="0" applyNumberFormat="1" applyFont="1" applyFill="1" applyBorder="1" applyAlignment="1" applyProtection="1">
      <alignment horizontal="right" vertical="center"/>
      <protection/>
    </xf>
    <xf numFmtId="3" fontId="0" fillId="35" borderId="10" xfId="0" applyNumberFormat="1" applyFont="1" applyFill="1" applyBorder="1" applyAlignment="1" applyProtection="1">
      <alignment horizontal="right" vertical="center"/>
      <protection/>
    </xf>
    <xf numFmtId="0" fontId="16" fillId="35" borderId="0" xfId="0" applyFont="1" applyFill="1" applyBorder="1" applyAlignment="1" applyProtection="1">
      <alignment horizontal="right" vertical="center"/>
      <protection/>
    </xf>
    <xf numFmtId="177" fontId="0" fillId="35" borderId="10" xfId="0" applyNumberFormat="1" applyFont="1" applyFill="1" applyBorder="1" applyAlignment="1" applyProtection="1">
      <alignment horizontal="right" vertical="center"/>
      <protection/>
    </xf>
    <xf numFmtId="3" fontId="0" fillId="35" borderId="0" xfId="0" applyNumberFormat="1" applyFont="1" applyFill="1" applyBorder="1" applyAlignment="1" applyProtection="1">
      <alignment vertical="center"/>
      <protection/>
    </xf>
    <xf numFmtId="3" fontId="3" fillId="35" borderId="0" xfId="0" applyNumberFormat="1" applyFont="1" applyFill="1" applyBorder="1" applyAlignment="1" applyProtection="1">
      <alignment/>
      <protection/>
    </xf>
    <xf numFmtId="3" fontId="0" fillId="35" borderId="0" xfId="0" applyNumberFormat="1" applyFont="1" applyFill="1" applyBorder="1" applyAlignment="1" applyProtection="1">
      <alignment/>
      <protection/>
    </xf>
    <xf numFmtId="3" fontId="0" fillId="11" borderId="0" xfId="0" applyNumberFormat="1" applyFont="1" applyFill="1" applyBorder="1" applyAlignment="1" applyProtection="1">
      <alignment vertical="center" wrapText="1"/>
      <protection/>
    </xf>
    <xf numFmtId="3" fontId="0" fillId="35" borderId="0" xfId="0" applyNumberFormat="1" applyFont="1" applyFill="1" applyBorder="1" applyAlignment="1" applyProtection="1">
      <alignment vertical="center" wrapText="1"/>
      <protection/>
    </xf>
    <xf numFmtId="3" fontId="0" fillId="35" borderId="0" xfId="0" applyNumberFormat="1" applyFont="1" applyFill="1" applyBorder="1" applyAlignment="1" applyProtection="1">
      <alignment/>
      <protection/>
    </xf>
    <xf numFmtId="0" fontId="0" fillId="35" borderId="40" xfId="0" applyFont="1" applyFill="1" applyBorder="1" applyAlignment="1" applyProtection="1">
      <alignment/>
      <protection/>
    </xf>
    <xf numFmtId="0" fontId="0" fillId="35" borderId="41" xfId="0" applyFont="1" applyFill="1" applyBorder="1" applyAlignment="1" applyProtection="1">
      <alignment/>
      <protection/>
    </xf>
    <xf numFmtId="0" fontId="0" fillId="35" borderId="41" xfId="0" applyFont="1" applyFill="1" applyBorder="1" applyAlignment="1" applyProtection="1">
      <alignment horizontal="left"/>
      <protection/>
    </xf>
    <xf numFmtId="0" fontId="0" fillId="35" borderId="41" xfId="0" applyFont="1" applyFill="1" applyBorder="1" applyAlignment="1" applyProtection="1">
      <alignment/>
      <protection/>
    </xf>
    <xf numFmtId="3" fontId="0" fillId="35" borderId="41" xfId="0" applyNumberFormat="1" applyFont="1" applyFill="1" applyBorder="1" applyAlignment="1" applyProtection="1">
      <alignment/>
      <protection/>
    </xf>
    <xf numFmtId="3" fontId="0" fillId="35" borderId="41" xfId="0" applyNumberFormat="1" applyFont="1" applyFill="1" applyBorder="1" applyAlignment="1" applyProtection="1">
      <alignment horizontal="left"/>
      <protection/>
    </xf>
    <xf numFmtId="0" fontId="3" fillId="35" borderId="42" xfId="0" applyFont="1" applyFill="1" applyBorder="1" applyAlignment="1" applyProtection="1">
      <alignment/>
      <protection/>
    </xf>
    <xf numFmtId="0" fontId="0" fillId="35" borderId="21" xfId="0" applyFont="1" applyFill="1" applyBorder="1" applyAlignment="1" applyProtection="1">
      <alignment horizontal="center"/>
      <protection/>
    </xf>
    <xf numFmtId="3" fontId="106" fillId="35" borderId="0" xfId="0" applyNumberFormat="1" applyFont="1" applyFill="1" applyBorder="1" applyAlignment="1" applyProtection="1">
      <alignment vertical="center"/>
      <protection/>
    </xf>
    <xf numFmtId="177" fontId="0" fillId="35" borderId="0" xfId="0" applyNumberFormat="1" applyFont="1" applyFill="1" applyBorder="1" applyAlignment="1" applyProtection="1">
      <alignment vertical="center"/>
      <protection/>
    </xf>
    <xf numFmtId="0" fontId="0" fillId="35" borderId="37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7" fontId="0" fillId="34" borderId="19" xfId="0" applyNumberFormat="1" applyFont="1" applyFill="1" applyBorder="1" applyAlignment="1" applyProtection="1">
      <alignment vertical="center"/>
      <protection locked="0"/>
    </xf>
    <xf numFmtId="0" fontId="0" fillId="34" borderId="14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/>
    </xf>
    <xf numFmtId="0" fontId="0" fillId="35" borderId="22" xfId="0" applyFont="1" applyFill="1" applyBorder="1" applyAlignment="1" applyProtection="1">
      <alignment/>
      <protection/>
    </xf>
    <xf numFmtId="0" fontId="8" fillId="35" borderId="39" xfId="0" applyFont="1" applyFill="1" applyBorder="1" applyAlignment="1" applyProtection="1">
      <alignment/>
      <protection/>
    </xf>
    <xf numFmtId="0" fontId="0" fillId="35" borderId="39" xfId="0" applyFont="1" applyFill="1" applyBorder="1" applyAlignment="1" applyProtection="1">
      <alignment/>
      <protection/>
    </xf>
    <xf numFmtId="0" fontId="8" fillId="14" borderId="0" xfId="0" applyFont="1" applyFill="1" applyBorder="1" applyAlignment="1" applyProtection="1">
      <alignment/>
      <protection/>
    </xf>
    <xf numFmtId="0" fontId="0" fillId="14" borderId="0" xfId="0" applyFont="1" applyFill="1" applyBorder="1" applyAlignment="1" applyProtection="1">
      <alignment horizontal="left" vertical="center"/>
      <protection/>
    </xf>
    <xf numFmtId="0" fontId="0" fillId="14" borderId="0" xfId="0" applyFont="1" applyFill="1" applyBorder="1" applyAlignment="1" applyProtection="1">
      <alignment horizontal="right" vertical="center"/>
      <protection/>
    </xf>
    <xf numFmtId="0" fontId="107" fillId="14" borderId="0" xfId="0" applyFont="1" applyFill="1" applyBorder="1" applyAlignment="1" applyProtection="1">
      <alignment horizontal="right"/>
      <protection/>
    </xf>
    <xf numFmtId="0" fontId="0" fillId="14" borderId="24" xfId="0" applyFont="1" applyFill="1" applyBorder="1" applyAlignment="1" applyProtection="1">
      <alignment vertical="center"/>
      <protection/>
    </xf>
    <xf numFmtId="0" fontId="96" fillId="14" borderId="24" xfId="0" applyFont="1" applyFill="1" applyBorder="1" applyAlignment="1" applyProtection="1">
      <alignment/>
      <protection/>
    </xf>
    <xf numFmtId="0" fontId="16" fillId="14" borderId="0" xfId="0" applyFont="1" applyFill="1" applyBorder="1" applyAlignment="1" applyProtection="1">
      <alignment/>
      <protection/>
    </xf>
    <xf numFmtId="0" fontId="107" fillId="35" borderId="0" xfId="0" applyFont="1" applyFill="1" applyBorder="1" applyAlignment="1" applyProtection="1">
      <alignment/>
      <protection/>
    </xf>
    <xf numFmtId="0" fontId="101" fillId="35" borderId="0" xfId="0" applyFont="1" applyFill="1" applyBorder="1" applyAlignment="1" applyProtection="1">
      <alignment/>
      <protection/>
    </xf>
    <xf numFmtId="0" fontId="0" fillId="33" borderId="32" xfId="0" applyFont="1" applyFill="1" applyBorder="1" applyAlignment="1" applyProtection="1">
      <alignment/>
      <protection/>
    </xf>
    <xf numFmtId="0" fontId="8" fillId="35" borderId="12" xfId="0" applyFont="1" applyFill="1" applyBorder="1" applyAlignment="1" applyProtection="1">
      <alignment vertical="top" wrapText="1"/>
      <protection/>
    </xf>
    <xf numFmtId="0" fontId="0" fillId="33" borderId="33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Alignment="1" applyProtection="1">
      <alignment vertical="center" wrapText="1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108" fillId="35" borderId="0" xfId="0" applyFont="1" applyFill="1" applyAlignment="1" applyProtection="1">
      <alignment vertical="top"/>
      <protection/>
    </xf>
    <xf numFmtId="0" fontId="0" fillId="35" borderId="0" xfId="0" applyFont="1" applyFill="1" applyBorder="1" applyAlignment="1" applyProtection="1">
      <alignment wrapText="1"/>
      <protection/>
    </xf>
    <xf numFmtId="0" fontId="0" fillId="34" borderId="32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 wrapText="1"/>
      <protection/>
    </xf>
    <xf numFmtId="0" fontId="0" fillId="34" borderId="12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left" wrapText="1"/>
      <protection/>
    </xf>
    <xf numFmtId="0" fontId="0" fillId="0" borderId="17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07" fillId="35" borderId="21" xfId="0" applyFont="1" applyFill="1" applyBorder="1" applyAlignment="1" applyProtection="1">
      <alignment/>
      <protection/>
    </xf>
    <xf numFmtId="0" fontId="107" fillId="35" borderId="21" xfId="0" applyFont="1" applyFill="1" applyBorder="1" applyAlignment="1" applyProtection="1">
      <alignment horizontal="center" vertical="center"/>
      <protection/>
    </xf>
    <xf numFmtId="3" fontId="0" fillId="35" borderId="21" xfId="0" applyNumberFormat="1" applyFont="1" applyFill="1" applyBorder="1" applyAlignment="1" applyProtection="1">
      <alignment horizontal="right" vertical="center"/>
      <protection/>
    </xf>
    <xf numFmtId="2" fontId="0" fillId="35" borderId="21" xfId="0" applyNumberFormat="1" applyFont="1" applyFill="1" applyBorder="1" applyAlignment="1" applyProtection="1">
      <alignment/>
      <protection/>
    </xf>
    <xf numFmtId="3" fontId="0" fillId="35" borderId="21" xfId="0" applyNumberFormat="1" applyFont="1" applyFill="1" applyBorder="1" applyAlignment="1" applyProtection="1">
      <alignment horizontal="left" vertical="center"/>
      <protection/>
    </xf>
    <xf numFmtId="0" fontId="0" fillId="34" borderId="25" xfId="0" applyFont="1" applyFill="1" applyBorder="1" applyAlignment="1" applyProtection="1">
      <alignment/>
      <protection/>
    </xf>
    <xf numFmtId="0" fontId="0" fillId="34" borderId="24" xfId="0" applyFont="1" applyFill="1" applyBorder="1" applyAlignment="1" applyProtection="1">
      <alignment/>
      <protection/>
    </xf>
    <xf numFmtId="0" fontId="0" fillId="34" borderId="23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6" fillId="35" borderId="39" xfId="0" applyFont="1" applyFill="1" applyBorder="1" applyAlignment="1" applyProtection="1">
      <alignment/>
      <protection/>
    </xf>
    <xf numFmtId="0" fontId="0" fillId="35" borderId="17" xfId="0" applyFont="1" applyFill="1" applyBorder="1" applyAlignment="1" applyProtection="1">
      <alignment/>
      <protection/>
    </xf>
    <xf numFmtId="0" fontId="8" fillId="14" borderId="15" xfId="0" applyFont="1" applyFill="1" applyBorder="1" applyAlignment="1" applyProtection="1">
      <alignment horizontal="center"/>
      <protection/>
    </xf>
    <xf numFmtId="0" fontId="3" fillId="14" borderId="16" xfId="0" applyFont="1" applyFill="1" applyBorder="1" applyAlignment="1" applyProtection="1">
      <alignment/>
      <protection/>
    </xf>
    <xf numFmtId="0" fontId="98" fillId="14" borderId="17" xfId="0" applyFont="1" applyFill="1" applyBorder="1" applyAlignment="1" applyProtection="1">
      <alignment/>
      <protection/>
    </xf>
    <xf numFmtId="0" fontId="0" fillId="14" borderId="17" xfId="0" applyFont="1" applyFill="1" applyBorder="1" applyAlignment="1" applyProtection="1">
      <alignment horizontal="center"/>
      <protection/>
    </xf>
    <xf numFmtId="0" fontId="0" fillId="14" borderId="0" xfId="0" applyFont="1" applyFill="1" applyAlignment="1" applyProtection="1">
      <alignment/>
      <protection/>
    </xf>
    <xf numFmtId="0" fontId="109" fillId="14" borderId="0" xfId="0" applyFont="1" applyFill="1" applyBorder="1" applyAlignment="1" applyProtection="1">
      <alignment/>
      <protection/>
    </xf>
    <xf numFmtId="0" fontId="97" fillId="35" borderId="0" xfId="0" applyFont="1" applyFill="1" applyBorder="1" applyAlignment="1" applyProtection="1">
      <alignment/>
      <protection/>
    </xf>
    <xf numFmtId="0" fontId="104" fillId="35" borderId="0" xfId="0" applyFont="1" applyFill="1" applyAlignment="1" applyProtection="1">
      <alignment horizontal="right" vertical="top"/>
      <protection/>
    </xf>
    <xf numFmtId="3" fontId="0" fillId="35" borderId="24" xfId="0" applyNumberFormat="1" applyFont="1" applyFill="1" applyBorder="1" applyAlignment="1" applyProtection="1">
      <alignment horizontal="right" vertical="center"/>
      <protection/>
    </xf>
    <xf numFmtId="2" fontId="0" fillId="35" borderId="24" xfId="0" applyNumberFormat="1" applyFont="1" applyFill="1" applyBorder="1" applyAlignment="1" applyProtection="1">
      <alignment horizontal="right" vertical="center"/>
      <protection/>
    </xf>
    <xf numFmtId="2" fontId="0" fillId="35" borderId="0" xfId="0" applyNumberFormat="1" applyFont="1" applyFill="1" applyBorder="1" applyAlignment="1" applyProtection="1">
      <alignment horizontal="right" vertical="center"/>
      <protection/>
    </xf>
    <xf numFmtId="0" fontId="0" fillId="14" borderId="16" xfId="0" applyFont="1" applyFill="1" applyBorder="1" applyAlignment="1" applyProtection="1">
      <alignment/>
      <protection/>
    </xf>
    <xf numFmtId="0" fontId="0" fillId="14" borderId="17" xfId="0" applyFont="1" applyFill="1" applyBorder="1" applyAlignment="1" applyProtection="1">
      <alignment vertical="center"/>
      <protection/>
    </xf>
    <xf numFmtId="0" fontId="0" fillId="35" borderId="43" xfId="0" applyFill="1" applyBorder="1" applyAlignment="1" applyProtection="1">
      <alignment/>
      <protection/>
    </xf>
    <xf numFmtId="0" fontId="0" fillId="35" borderId="44" xfId="0" applyFill="1" applyBorder="1" applyAlignment="1" applyProtection="1">
      <alignment/>
      <protection/>
    </xf>
    <xf numFmtId="0" fontId="0" fillId="35" borderId="45" xfId="0" applyFill="1" applyBorder="1" applyAlignment="1" applyProtection="1">
      <alignment/>
      <protection/>
    </xf>
    <xf numFmtId="0" fontId="8" fillId="35" borderId="12" xfId="0" applyFont="1" applyFill="1" applyBorder="1" applyAlignment="1" applyProtection="1">
      <alignment/>
      <protection/>
    </xf>
    <xf numFmtId="0" fontId="0" fillId="34" borderId="33" xfId="0" applyFont="1" applyFill="1" applyBorder="1" applyAlignment="1" applyProtection="1">
      <alignment/>
      <protection/>
    </xf>
    <xf numFmtId="0" fontId="0" fillId="19" borderId="19" xfId="0" applyFont="1" applyFill="1" applyBorder="1" applyAlignment="1" applyProtection="1">
      <alignment/>
      <protection/>
    </xf>
    <xf numFmtId="0" fontId="8" fillId="35" borderId="10" xfId="0" applyFont="1" applyFill="1" applyBorder="1" applyAlignment="1" applyProtection="1">
      <alignment/>
      <protection/>
    </xf>
    <xf numFmtId="0" fontId="11" fillId="35" borderId="46" xfId="0" applyFont="1" applyFill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left" vertical="center" wrapText="1"/>
      <protection/>
    </xf>
    <xf numFmtId="0" fontId="8" fillId="35" borderId="0" xfId="0" applyFont="1" applyFill="1" applyBorder="1" applyAlignment="1" applyProtection="1">
      <alignment horizontal="left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8" fillId="35" borderId="21" xfId="0" applyFont="1" applyFill="1" applyBorder="1" applyAlignment="1" applyProtection="1">
      <alignment horizontal="right"/>
      <protection/>
    </xf>
    <xf numFmtId="4" fontId="0" fillId="35" borderId="21" xfId="0" applyNumberFormat="1" applyFont="1" applyFill="1" applyBorder="1" applyAlignment="1" applyProtection="1">
      <alignment horizontal="right" vertical="center"/>
      <protection/>
    </xf>
    <xf numFmtId="0" fontId="110" fillId="34" borderId="24" xfId="0" applyFont="1" applyFill="1" applyBorder="1" applyAlignment="1" applyProtection="1">
      <alignment/>
      <protection/>
    </xf>
    <xf numFmtId="0" fontId="110" fillId="34" borderId="24" xfId="0" applyFont="1" applyFill="1" applyBorder="1" applyAlignment="1" applyProtection="1">
      <alignment horizontal="left"/>
      <protection/>
    </xf>
    <xf numFmtId="0" fontId="110" fillId="34" borderId="24" xfId="0" applyFont="1" applyFill="1" applyBorder="1" applyAlignment="1" applyProtection="1">
      <alignment/>
      <protection/>
    </xf>
    <xf numFmtId="0" fontId="3" fillId="34" borderId="24" xfId="0" applyFont="1" applyFill="1" applyBorder="1" applyAlignment="1" applyProtection="1">
      <alignment/>
      <protection/>
    </xf>
    <xf numFmtId="0" fontId="3" fillId="34" borderId="24" xfId="0" applyFont="1" applyFill="1" applyBorder="1" applyAlignment="1" applyProtection="1">
      <alignment horizontal="left"/>
      <protection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109" fillId="14" borderId="13" xfId="0" applyFont="1" applyFill="1" applyBorder="1" applyAlignment="1" applyProtection="1">
      <alignment/>
      <protection/>
    </xf>
    <xf numFmtId="0" fontId="109" fillId="14" borderId="0" xfId="0" applyFont="1" applyFill="1" applyBorder="1" applyAlignment="1" applyProtection="1">
      <alignment horizontal="right" vertical="center"/>
      <protection/>
    </xf>
    <xf numFmtId="0" fontId="0" fillId="35" borderId="0" xfId="0" applyFont="1" applyFill="1" applyBorder="1" applyAlignment="1">
      <alignment horizontal="center" wrapText="1"/>
    </xf>
    <xf numFmtId="0" fontId="3" fillId="34" borderId="1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3" fillId="35" borderId="18" xfId="0" applyFont="1" applyFill="1" applyBorder="1" applyAlignment="1" applyProtection="1">
      <alignment vertical="center"/>
      <protection/>
    </xf>
    <xf numFmtId="0" fontId="109" fillId="14" borderId="0" xfId="0" applyFont="1" applyFill="1" applyBorder="1" applyAlignment="1" applyProtection="1">
      <alignment vertical="center"/>
      <protection/>
    </xf>
    <xf numFmtId="0" fontId="3" fillId="35" borderId="12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35" borderId="0" xfId="0" applyFont="1" applyFill="1" applyBorder="1" applyAlignment="1" applyProtection="1">
      <alignment horizontal="left"/>
      <protection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9" fillId="0" borderId="19" xfId="0" applyFont="1" applyBorder="1" applyAlignment="1" applyProtection="1">
      <alignment/>
      <protection locked="0"/>
    </xf>
    <xf numFmtId="0" fontId="9" fillId="0" borderId="50" xfId="0" applyFont="1" applyBorder="1" applyAlignment="1" applyProtection="1">
      <alignment/>
      <protection locked="0"/>
    </xf>
    <xf numFmtId="0" fontId="0" fillId="34" borderId="51" xfId="0" applyFill="1" applyBorder="1" applyAlignment="1">
      <alignment/>
    </xf>
    <xf numFmtId="0" fontId="0" fillId="34" borderId="52" xfId="0" applyFont="1" applyFill="1" applyBorder="1" applyAlignment="1">
      <alignment/>
    </xf>
    <xf numFmtId="176" fontId="0" fillId="34" borderId="52" xfId="0" applyNumberFormat="1" applyFill="1" applyBorder="1" applyAlignment="1">
      <alignment horizontal="left"/>
    </xf>
    <xf numFmtId="0" fontId="0" fillId="34" borderId="53" xfId="0" applyFill="1" applyBorder="1" applyAlignment="1">
      <alignment/>
    </xf>
    <xf numFmtId="176" fontId="0" fillId="34" borderId="54" xfId="0" applyNumberFormat="1" applyFill="1" applyBorder="1" applyAlignment="1">
      <alignment horizontal="left"/>
    </xf>
    <xf numFmtId="0" fontId="8" fillId="37" borderId="55" xfId="0" applyFont="1" applyFill="1" applyBorder="1" applyAlignment="1">
      <alignment/>
    </xf>
    <xf numFmtId="0" fontId="8" fillId="37" borderId="56" xfId="0" applyFont="1" applyFill="1" applyBorder="1" applyAlignment="1">
      <alignment/>
    </xf>
    <xf numFmtId="3" fontId="0" fillId="35" borderId="0" xfId="0" applyNumberFormat="1" applyFont="1" applyFill="1" applyBorder="1" applyAlignment="1" applyProtection="1">
      <alignment horizontal="right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right"/>
      <protection/>
    </xf>
    <xf numFmtId="0" fontId="100" fillId="35" borderId="0" xfId="0" applyFont="1" applyFill="1" applyBorder="1" applyAlignment="1" applyProtection="1">
      <alignment horizontal="right"/>
      <protection/>
    </xf>
    <xf numFmtId="3" fontId="3" fillId="34" borderId="0" xfId="0" applyNumberFormat="1" applyFont="1" applyFill="1" applyBorder="1" applyAlignment="1" applyProtection="1">
      <alignment horizontal="right" vertical="center"/>
      <protection/>
    </xf>
    <xf numFmtId="0" fontId="8" fillId="14" borderId="15" xfId="0" applyFont="1" applyFill="1" applyBorder="1" applyAlignment="1" applyProtection="1">
      <alignment horizontal="center" vertical="center"/>
      <protection/>
    </xf>
    <xf numFmtId="0" fontId="111" fillId="35" borderId="0" xfId="0" applyFont="1" applyFill="1" applyBorder="1" applyAlignment="1" applyProtection="1">
      <alignment horizontal="left"/>
      <protection/>
    </xf>
    <xf numFmtId="9" fontId="0" fillId="35" borderId="0" xfId="0" applyNumberFormat="1" applyFont="1" applyFill="1" applyBorder="1" applyAlignment="1" applyProtection="1">
      <alignment horizontal="center"/>
      <protection/>
    </xf>
    <xf numFmtId="3" fontId="0" fillId="35" borderId="0" xfId="0" applyNumberFormat="1" applyFont="1" applyFill="1" applyAlignment="1" applyProtection="1">
      <alignment horizontal="center"/>
      <protection/>
    </xf>
    <xf numFmtId="0" fontId="97" fillId="35" borderId="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center" vertical="top" wrapText="1"/>
      <protection/>
    </xf>
    <xf numFmtId="0" fontId="0" fillId="35" borderId="0" xfId="0" applyFont="1" applyFill="1" applyBorder="1" applyAlignment="1" applyProtection="1">
      <alignment vertical="top"/>
      <protection/>
    </xf>
    <xf numFmtId="0" fontId="97" fillId="35" borderId="0" xfId="0" applyFont="1" applyFill="1" applyBorder="1" applyAlignment="1" applyProtection="1">
      <alignment horizontal="left"/>
      <protection/>
    </xf>
    <xf numFmtId="2" fontId="0" fillId="35" borderId="0" xfId="0" applyNumberFormat="1" applyFont="1" applyFill="1" applyBorder="1" applyAlignment="1" applyProtection="1">
      <alignment horizontal="center"/>
      <protection/>
    </xf>
    <xf numFmtId="0" fontId="98" fillId="35" borderId="0" xfId="0" applyFont="1" applyFill="1" applyBorder="1" applyAlignment="1" applyProtection="1">
      <alignment horizontal="center"/>
      <protection/>
    </xf>
    <xf numFmtId="4" fontId="0" fillId="35" borderId="0" xfId="0" applyNumberFormat="1" applyFont="1" applyFill="1" applyBorder="1" applyAlignment="1" applyProtection="1">
      <alignment horizontal="right" vertical="center"/>
      <protection/>
    </xf>
    <xf numFmtId="0" fontId="0" fillId="35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3" fillId="34" borderId="0" xfId="0" applyFont="1" applyFill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4" borderId="21" xfId="0" applyFont="1" applyFill="1" applyBorder="1" applyAlignment="1" applyProtection="1">
      <alignment/>
      <protection/>
    </xf>
    <xf numFmtId="0" fontId="3" fillId="34" borderId="21" xfId="0" applyFont="1" applyFill="1" applyBorder="1" applyAlignment="1" applyProtection="1">
      <alignment/>
      <protection/>
    </xf>
    <xf numFmtId="0" fontId="0" fillId="33" borderId="57" xfId="0" applyFill="1" applyBorder="1" applyAlignment="1" applyProtection="1">
      <alignment/>
      <protection/>
    </xf>
    <xf numFmtId="176" fontId="3" fillId="34" borderId="0" xfId="0" applyNumberFormat="1" applyFont="1" applyFill="1" applyBorder="1" applyAlignment="1" applyProtection="1">
      <alignment/>
      <protection/>
    </xf>
    <xf numFmtId="176" fontId="3" fillId="35" borderId="0" xfId="0" applyNumberFormat="1" applyFont="1" applyFill="1" applyBorder="1" applyAlignment="1" applyProtection="1">
      <alignment/>
      <protection/>
    </xf>
    <xf numFmtId="176" fontId="3" fillId="35" borderId="21" xfId="0" applyNumberFormat="1" applyFont="1" applyFill="1" applyBorder="1" applyAlignment="1" applyProtection="1">
      <alignment/>
      <protection/>
    </xf>
    <xf numFmtId="176" fontId="3" fillId="35" borderId="10" xfId="0" applyNumberFormat="1" applyFont="1" applyFill="1" applyBorder="1" applyAlignment="1" applyProtection="1">
      <alignment/>
      <protection/>
    </xf>
    <xf numFmtId="176" fontId="3" fillId="35" borderId="11" xfId="0" applyNumberFormat="1" applyFont="1" applyFill="1" applyBorder="1" applyAlignment="1" applyProtection="1">
      <alignment/>
      <protection/>
    </xf>
    <xf numFmtId="176" fontId="3" fillId="35" borderId="12" xfId="0" applyNumberFormat="1" applyFont="1" applyFill="1" applyBorder="1" applyAlignment="1" applyProtection="1">
      <alignment/>
      <protection/>
    </xf>
    <xf numFmtId="176" fontId="3" fillId="35" borderId="22" xfId="0" applyNumberFormat="1" applyFont="1" applyFill="1" applyBorder="1" applyAlignment="1" applyProtection="1">
      <alignment/>
      <protection/>
    </xf>
    <xf numFmtId="176" fontId="3" fillId="34" borderId="17" xfId="0" applyNumberFormat="1" applyFont="1" applyFill="1" applyBorder="1" applyAlignment="1" applyProtection="1">
      <alignment/>
      <protection/>
    </xf>
    <xf numFmtId="0" fontId="0" fillId="34" borderId="57" xfId="0" applyFill="1" applyBorder="1" applyAlignment="1" applyProtection="1">
      <alignment/>
      <protection/>
    </xf>
    <xf numFmtId="176" fontId="3" fillId="34" borderId="33" xfId="0" applyNumberFormat="1" applyFont="1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176" fontId="3" fillId="35" borderId="46" xfId="0" applyNumberFormat="1" applyFont="1" applyFill="1" applyBorder="1" applyAlignment="1" applyProtection="1">
      <alignment/>
      <protection/>
    </xf>
    <xf numFmtId="176" fontId="3" fillId="35" borderId="18" xfId="0" applyNumberFormat="1" applyFont="1" applyFill="1" applyBorder="1" applyAlignment="1" applyProtection="1">
      <alignment/>
      <protection/>
    </xf>
    <xf numFmtId="176" fontId="3" fillId="35" borderId="12" xfId="0" applyNumberFormat="1" applyFont="1" applyFill="1" applyBorder="1" applyAlignment="1" applyProtection="1">
      <alignment horizontal="left"/>
      <protection/>
    </xf>
    <xf numFmtId="0" fontId="112" fillId="35" borderId="0" xfId="0" applyFont="1" applyFill="1" applyBorder="1" applyAlignment="1" applyProtection="1">
      <alignment/>
      <protection/>
    </xf>
    <xf numFmtId="0" fontId="113" fillId="35" borderId="0" xfId="0" applyFont="1" applyFill="1" applyBorder="1" applyAlignment="1" applyProtection="1">
      <alignment/>
      <protection/>
    </xf>
    <xf numFmtId="0" fontId="114" fillId="35" borderId="0" xfId="0" applyFont="1" applyFill="1" applyBorder="1" applyAlignment="1" applyProtection="1">
      <alignment/>
      <protection/>
    </xf>
    <xf numFmtId="0" fontId="103" fillId="35" borderId="0" xfId="0" applyFont="1" applyFill="1" applyBorder="1" applyAlignment="1" applyProtection="1">
      <alignment vertical="center"/>
      <protection/>
    </xf>
    <xf numFmtId="0" fontId="97" fillId="35" borderId="0" xfId="0" applyFont="1" applyFill="1" applyBorder="1" applyAlignment="1" applyProtection="1">
      <alignment/>
      <protection/>
    </xf>
    <xf numFmtId="0" fontId="114" fillId="35" borderId="17" xfId="0" applyFont="1" applyFill="1" applyBorder="1" applyAlignment="1" applyProtection="1">
      <alignment/>
      <protection/>
    </xf>
    <xf numFmtId="0" fontId="112" fillId="35" borderId="17" xfId="0" applyFont="1" applyFill="1" applyBorder="1" applyAlignment="1" applyProtection="1">
      <alignment/>
      <protection/>
    </xf>
    <xf numFmtId="0" fontId="113" fillId="35" borderId="17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 vertical="top" wrapText="1"/>
      <protection/>
    </xf>
    <xf numFmtId="0" fontId="8" fillId="35" borderId="0" xfId="0" applyFont="1" applyFill="1" applyBorder="1" applyAlignment="1" applyProtection="1">
      <alignment horizontal="left" vertical="top" wrapText="1"/>
      <protection/>
    </xf>
    <xf numFmtId="3" fontId="3" fillId="16" borderId="0" xfId="0" applyNumberFormat="1" applyFont="1" applyFill="1" applyBorder="1" applyAlignment="1" applyProtection="1">
      <alignment vertical="top"/>
      <protection/>
    </xf>
    <xf numFmtId="0" fontId="115" fillId="35" borderId="0" xfId="0" applyFont="1" applyFill="1" applyBorder="1" applyAlignment="1" applyProtection="1">
      <alignment horizontal="left" vertical="center"/>
      <protection/>
    </xf>
    <xf numFmtId="3" fontId="3" fillId="16" borderId="58" xfId="0" applyNumberFormat="1" applyFont="1" applyFill="1" applyBorder="1" applyAlignment="1" applyProtection="1">
      <alignment vertical="top"/>
      <protection/>
    </xf>
    <xf numFmtId="3" fontId="3" fillId="16" borderId="59" xfId="0" applyNumberFormat="1" applyFont="1" applyFill="1" applyBorder="1" applyAlignment="1" applyProtection="1">
      <alignment vertical="top"/>
      <protection/>
    </xf>
    <xf numFmtId="176" fontId="0" fillId="34" borderId="19" xfId="0" applyNumberFormat="1" applyFont="1" applyFill="1" applyBorder="1" applyAlignment="1" applyProtection="1">
      <alignment vertical="center"/>
      <protection locked="0"/>
    </xf>
    <xf numFmtId="0" fontId="0" fillId="34" borderId="19" xfId="0" applyFont="1" applyFill="1" applyBorder="1" applyAlignment="1" applyProtection="1">
      <alignment vertical="center"/>
      <protection locked="0"/>
    </xf>
    <xf numFmtId="0" fontId="0" fillId="14" borderId="28" xfId="0" applyFont="1" applyFill="1" applyBorder="1" applyAlignment="1" applyProtection="1">
      <alignment vertical="center"/>
      <protection/>
    </xf>
    <xf numFmtId="0" fontId="0" fillId="14" borderId="29" xfId="0" applyFont="1" applyFill="1" applyBorder="1" applyAlignment="1" applyProtection="1">
      <alignment vertical="center"/>
      <protection/>
    </xf>
    <xf numFmtId="176" fontId="0" fillId="14" borderId="29" xfId="0" applyNumberFormat="1" applyFont="1" applyFill="1" applyBorder="1" applyAlignment="1" applyProtection="1">
      <alignment vertical="center"/>
      <protection/>
    </xf>
    <xf numFmtId="176" fontId="0" fillId="14" borderId="0" xfId="0" applyNumberFormat="1" applyFont="1" applyFill="1" applyAlignment="1" applyProtection="1">
      <alignment vertical="center"/>
      <protection/>
    </xf>
    <xf numFmtId="194" fontId="0" fillId="14" borderId="0" xfId="0" applyNumberFormat="1" applyFont="1" applyFill="1" applyAlignment="1" applyProtection="1">
      <alignment vertical="center"/>
      <protection/>
    </xf>
    <xf numFmtId="176" fontId="0" fillId="14" borderId="28" xfId="0" applyNumberFormat="1" applyFont="1" applyFill="1" applyBorder="1" applyAlignment="1" applyProtection="1">
      <alignment vertical="center"/>
      <protection/>
    </xf>
    <xf numFmtId="176" fontId="0" fillId="14" borderId="0" xfId="0" applyNumberFormat="1" applyFont="1" applyFill="1" applyBorder="1" applyAlignment="1" applyProtection="1">
      <alignment vertical="center"/>
      <protection/>
    </xf>
    <xf numFmtId="0" fontId="0" fillId="14" borderId="23" xfId="0" applyFont="1" applyFill="1" applyBorder="1" applyAlignment="1" applyProtection="1">
      <alignment vertical="center"/>
      <protection/>
    </xf>
    <xf numFmtId="176" fontId="0" fillId="34" borderId="60" xfId="0" applyNumberFormat="1" applyFont="1" applyFill="1" applyBorder="1" applyAlignment="1" applyProtection="1">
      <alignment vertical="center"/>
      <protection locked="0"/>
    </xf>
    <xf numFmtId="194" fontId="0" fillId="14" borderId="10" xfId="0" applyNumberFormat="1" applyFont="1" applyFill="1" applyBorder="1" applyAlignment="1" applyProtection="1">
      <alignment vertical="center"/>
      <protection/>
    </xf>
    <xf numFmtId="184" fontId="0" fillId="14" borderId="0" xfId="0" applyNumberFormat="1" applyFont="1" applyFill="1" applyBorder="1" applyAlignment="1" applyProtection="1">
      <alignment horizontal="right" vertical="center"/>
      <protection/>
    </xf>
    <xf numFmtId="2" fontId="0" fillId="14" borderId="0" xfId="0" applyNumberFormat="1" applyFont="1" applyFill="1" applyBorder="1" applyAlignment="1" applyProtection="1">
      <alignment horizontal="right" vertical="center"/>
      <protection/>
    </xf>
    <xf numFmtId="184" fontId="0" fillId="14" borderId="0" xfId="0" applyNumberFormat="1" applyFont="1" applyFill="1" applyAlignment="1" applyProtection="1">
      <alignment vertical="center"/>
      <protection/>
    </xf>
    <xf numFmtId="194" fontId="0" fillId="34" borderId="19" xfId="0" applyNumberFormat="1" applyFont="1" applyFill="1" applyBorder="1" applyAlignment="1" applyProtection="1">
      <alignment vertical="center"/>
      <protection locked="0"/>
    </xf>
    <xf numFmtId="2" fontId="0" fillId="14" borderId="0" xfId="0" applyNumberFormat="1" applyFont="1" applyFill="1" applyAlignment="1" applyProtection="1" quotePrefix="1">
      <alignment vertical="center"/>
      <protection/>
    </xf>
    <xf numFmtId="0" fontId="98" fillId="14" borderId="0" xfId="0" applyFont="1" applyFill="1" applyBorder="1" applyAlignment="1" applyProtection="1">
      <alignment horizontal="left" vertical="center"/>
      <protection/>
    </xf>
    <xf numFmtId="3" fontId="0" fillId="35" borderId="0" xfId="0" applyNumberFormat="1" applyFont="1" applyFill="1" applyBorder="1" applyAlignment="1">
      <alignment vertical="center"/>
    </xf>
    <xf numFmtId="0" fontId="0" fillId="35" borderId="26" xfId="0" applyFont="1" applyFill="1" applyBorder="1" applyAlignment="1">
      <alignment vertical="center"/>
    </xf>
    <xf numFmtId="4" fontId="0" fillId="19" borderId="19" xfId="0" applyNumberFormat="1" applyFont="1" applyFill="1" applyBorder="1" applyAlignment="1">
      <alignment vertical="center"/>
    </xf>
    <xf numFmtId="2" fontId="0" fillId="19" borderId="19" xfId="0" applyNumberFormat="1" applyFont="1" applyFill="1" applyBorder="1" applyAlignment="1">
      <alignment vertical="center"/>
    </xf>
    <xf numFmtId="0" fontId="8" fillId="35" borderId="26" xfId="0" applyFont="1" applyFill="1" applyBorder="1" applyAlignment="1">
      <alignment vertical="center"/>
    </xf>
    <xf numFmtId="0" fontId="24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09" fillId="14" borderId="13" xfId="0" applyFont="1" applyFill="1" applyBorder="1" applyAlignment="1" applyProtection="1">
      <alignment/>
      <protection locked="0"/>
    </xf>
    <xf numFmtId="0" fontId="109" fillId="14" borderId="0" xfId="0" applyFont="1" applyFill="1" applyBorder="1" applyAlignment="1" applyProtection="1">
      <alignment/>
      <protection locked="0"/>
    </xf>
    <xf numFmtId="0" fontId="109" fillId="14" borderId="0" xfId="0" applyFont="1" applyFill="1" applyBorder="1" applyAlignment="1" applyProtection="1">
      <alignment horizontal="right" vertical="center"/>
      <protection locked="0"/>
    </xf>
    <xf numFmtId="0" fontId="114" fillId="35" borderId="0" xfId="0" applyFont="1" applyFill="1" applyBorder="1" applyAlignment="1" applyProtection="1">
      <alignment/>
      <protection locked="0"/>
    </xf>
    <xf numFmtId="0" fontId="114" fillId="35" borderId="17" xfId="0" applyFont="1" applyFill="1" applyBorder="1" applyAlignment="1" applyProtection="1">
      <alignment/>
      <protection locked="0"/>
    </xf>
    <xf numFmtId="0" fontId="0" fillId="8" borderId="0" xfId="0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vertical="top"/>
      <protection/>
    </xf>
    <xf numFmtId="0" fontId="8" fillId="37" borderId="61" xfId="0" applyFont="1" applyFill="1" applyBorder="1" applyAlignment="1" applyProtection="1">
      <alignment vertical="center" wrapText="1"/>
      <protection/>
    </xf>
    <xf numFmtId="0" fontId="8" fillId="37" borderId="46" xfId="0" applyFont="1" applyFill="1" applyBorder="1" applyAlignment="1" applyProtection="1">
      <alignment horizontal="center" vertical="center" wrapText="1"/>
      <protection/>
    </xf>
    <xf numFmtId="0" fontId="8" fillId="37" borderId="18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/>
      <protection/>
    </xf>
    <xf numFmtId="0" fontId="0" fillId="37" borderId="48" xfId="0" applyFont="1" applyFill="1" applyBorder="1" applyAlignment="1" applyProtection="1">
      <alignment/>
      <protection/>
    </xf>
    <xf numFmtId="0" fontId="9" fillId="0" borderId="51" xfId="0" applyFont="1" applyBorder="1" applyAlignment="1" applyProtection="1">
      <alignment wrapText="1"/>
      <protection/>
    </xf>
    <xf numFmtId="0" fontId="9" fillId="0" borderId="19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0" fontId="10" fillId="0" borderId="19" xfId="0" applyFont="1" applyBorder="1" applyAlignment="1" applyProtection="1">
      <alignment vertical="center"/>
      <protection/>
    </xf>
    <xf numFmtId="0" fontId="9" fillId="0" borderId="52" xfId="0" applyFont="1" applyBorder="1" applyAlignment="1" applyProtection="1">
      <alignment/>
      <protection/>
    </xf>
    <xf numFmtId="0" fontId="10" fillId="0" borderId="19" xfId="53" applyFont="1" applyBorder="1" applyAlignment="1" applyProtection="1">
      <alignment vertical="center"/>
      <protection/>
    </xf>
    <xf numFmtId="4" fontId="9" fillId="0" borderId="19" xfId="0" applyNumberFormat="1" applyFont="1" applyBorder="1" applyAlignment="1" applyProtection="1">
      <alignment/>
      <protection/>
    </xf>
    <xf numFmtId="0" fontId="9" fillId="0" borderId="51" xfId="0" applyFont="1" applyBorder="1" applyAlignment="1" applyProtection="1">
      <alignment vertical="top" wrapText="1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51" xfId="0" applyFont="1" applyFill="1" applyBorder="1" applyAlignment="1" applyProtection="1">
      <alignment wrapText="1"/>
      <protection/>
    </xf>
    <xf numFmtId="0" fontId="9" fillId="0" borderId="19" xfId="0" applyFont="1" applyFill="1" applyBorder="1" applyAlignment="1" applyProtection="1">
      <alignment/>
      <protection/>
    </xf>
    <xf numFmtId="0" fontId="9" fillId="0" borderId="52" xfId="0" applyFont="1" applyFill="1" applyBorder="1" applyAlignment="1" applyProtection="1">
      <alignment/>
      <protection/>
    </xf>
    <xf numFmtId="0" fontId="9" fillId="0" borderId="53" xfId="0" applyFont="1" applyBorder="1" applyAlignment="1" applyProtection="1">
      <alignment wrapText="1"/>
      <protection/>
    </xf>
    <xf numFmtId="0" fontId="9" fillId="0" borderId="50" xfId="0" applyFont="1" applyBorder="1" applyAlignment="1" applyProtection="1">
      <alignment/>
      <protection/>
    </xf>
    <xf numFmtId="0" fontId="9" fillId="0" borderId="19" xfId="0" applyFont="1" applyFill="1" applyBorder="1" applyAlignment="1" applyProtection="1">
      <alignment/>
      <protection locked="0"/>
    </xf>
    <xf numFmtId="0" fontId="9" fillId="0" borderId="19" xfId="0" applyFont="1" applyBorder="1" applyAlignment="1" applyProtection="1">
      <alignment/>
      <protection locked="0"/>
    </xf>
    <xf numFmtId="0" fontId="9" fillId="0" borderId="52" xfId="0" applyFont="1" applyBorder="1" applyAlignment="1" applyProtection="1">
      <alignment/>
      <protection locked="0"/>
    </xf>
    <xf numFmtId="0" fontId="9" fillId="0" borderId="50" xfId="0" applyFont="1" applyBorder="1" applyAlignment="1" applyProtection="1">
      <alignment/>
      <protection locked="0"/>
    </xf>
    <xf numFmtId="0" fontId="9" fillId="0" borderId="54" xfId="0" applyFont="1" applyBorder="1" applyAlignment="1" applyProtection="1">
      <alignment/>
      <protection locked="0"/>
    </xf>
    <xf numFmtId="0" fontId="10" fillId="0" borderId="19" xfId="0" applyFont="1" applyBorder="1" applyAlignment="1" applyProtection="1">
      <alignment vertical="center"/>
      <protection locked="0"/>
    </xf>
    <xf numFmtId="0" fontId="116" fillId="35" borderId="0" xfId="0" applyFont="1" applyFill="1" applyBorder="1" applyAlignment="1">
      <alignment horizontal="right"/>
    </xf>
    <xf numFmtId="3" fontId="0" fillId="35" borderId="0" xfId="0" applyNumberFormat="1" applyFont="1" applyFill="1" applyAlignment="1" applyProtection="1">
      <alignment/>
      <protection/>
    </xf>
    <xf numFmtId="3" fontId="0" fillId="35" borderId="0" xfId="0" applyNumberFormat="1" applyFont="1" applyFill="1" applyBorder="1" applyAlignment="1" applyProtection="1">
      <alignment horizontal="left" vertical="center"/>
      <protection/>
    </xf>
    <xf numFmtId="0" fontId="0" fillId="35" borderId="13" xfId="0" applyFont="1" applyFill="1" applyBorder="1" applyAlignment="1" applyProtection="1">
      <alignment/>
      <protection/>
    </xf>
    <xf numFmtId="0" fontId="117" fillId="35" borderId="0" xfId="0" applyFont="1" applyFill="1" applyBorder="1" applyAlignment="1" applyProtection="1">
      <alignment horizontal="right" vertical="center"/>
      <protection/>
    </xf>
    <xf numFmtId="0" fontId="3" fillId="35" borderId="21" xfId="0" applyFont="1" applyFill="1" applyBorder="1" applyAlignment="1" applyProtection="1">
      <alignment horizontal="left"/>
      <protection/>
    </xf>
    <xf numFmtId="0" fontId="0" fillId="35" borderId="21" xfId="0" applyFont="1" applyFill="1" applyBorder="1" applyAlignment="1" applyProtection="1">
      <alignment horizontal="left"/>
      <protection/>
    </xf>
    <xf numFmtId="0" fontId="114" fillId="35" borderId="17" xfId="0" applyFont="1" applyFill="1" applyBorder="1" applyAlignment="1" applyProtection="1">
      <alignment vertical="center"/>
      <protection/>
    </xf>
    <xf numFmtId="0" fontId="0" fillId="35" borderId="13" xfId="0" applyFont="1" applyFill="1" applyBorder="1" applyAlignment="1" applyProtection="1">
      <alignment vertical="center"/>
      <protection/>
    </xf>
    <xf numFmtId="176" fontId="114" fillId="35" borderId="17" xfId="0" applyNumberFormat="1" applyFont="1" applyFill="1" applyBorder="1" applyAlignment="1" applyProtection="1">
      <alignment vertical="center"/>
      <protection/>
    </xf>
    <xf numFmtId="0" fontId="109" fillId="35" borderId="17" xfId="0" applyFont="1" applyFill="1" applyBorder="1" applyAlignment="1" applyProtection="1">
      <alignment/>
      <protection/>
    </xf>
    <xf numFmtId="0" fontId="98" fillId="35" borderId="13" xfId="0" applyFont="1" applyFill="1" applyBorder="1" applyAlignment="1" applyProtection="1">
      <alignment/>
      <protection/>
    </xf>
    <xf numFmtId="0" fontId="16" fillId="35" borderId="10" xfId="0" applyFont="1" applyFill="1" applyBorder="1" applyAlignment="1" applyProtection="1">
      <alignment/>
      <protection/>
    </xf>
    <xf numFmtId="0" fontId="109" fillId="35" borderId="17" xfId="0" applyFont="1" applyFill="1" applyBorder="1" applyAlignment="1" applyProtection="1">
      <alignment vertical="center"/>
      <protection/>
    </xf>
    <xf numFmtId="0" fontId="98" fillId="35" borderId="0" xfId="0" applyFont="1" applyFill="1" applyBorder="1" applyAlignment="1" applyProtection="1">
      <alignment/>
      <protection/>
    </xf>
    <xf numFmtId="194" fontId="0" fillId="14" borderId="29" xfId="0" applyNumberFormat="1" applyFont="1" applyFill="1" applyBorder="1" applyAlignment="1" applyProtection="1">
      <alignment horizontal="left"/>
      <protection/>
    </xf>
    <xf numFmtId="0" fontId="118" fillId="14" borderId="0" xfId="0" applyFont="1" applyFill="1" applyBorder="1" applyAlignment="1" applyProtection="1">
      <alignment horizontal="right" vertical="center"/>
      <protection/>
    </xf>
    <xf numFmtId="0" fontId="0" fillId="35" borderId="0" xfId="0" applyFont="1" applyFill="1" applyBorder="1" applyAlignment="1" applyProtection="1">
      <alignment horizontal="left" vertical="center"/>
      <protection/>
    </xf>
    <xf numFmtId="3" fontId="0" fillId="35" borderId="0" xfId="0" applyNumberFormat="1" applyFont="1" applyFill="1" applyBorder="1" applyAlignment="1" applyProtection="1">
      <alignment horizontal="right" vertical="center"/>
      <protection/>
    </xf>
    <xf numFmtId="0" fontId="0" fillId="35" borderId="0" xfId="0" applyFont="1" applyFill="1" applyBorder="1" applyAlignment="1" applyProtection="1">
      <alignment horizontal="left"/>
      <protection/>
    </xf>
    <xf numFmtId="3" fontId="3" fillId="34" borderId="0" xfId="0" applyNumberFormat="1" applyFont="1" applyFill="1" applyBorder="1" applyAlignment="1" applyProtection="1">
      <alignment horizontal="right" vertical="center"/>
      <protection locked="0"/>
    </xf>
    <xf numFmtId="3" fontId="0" fillId="35" borderId="0" xfId="0" applyNumberFormat="1" applyFont="1" applyFill="1" applyBorder="1" applyAlignment="1" applyProtection="1">
      <alignment horizontal="center" vertical="center" wrapText="1"/>
      <protection/>
    </xf>
    <xf numFmtId="0" fontId="119" fillId="35" borderId="0" xfId="0" applyFont="1" applyFill="1" applyAlignment="1">
      <alignment vertical="center"/>
    </xf>
    <xf numFmtId="0" fontId="96" fillId="35" borderId="0" xfId="0" applyFont="1" applyFill="1" applyBorder="1" applyAlignment="1">
      <alignment/>
    </xf>
    <xf numFmtId="49" fontId="0" fillId="34" borderId="62" xfId="0" applyNumberFormat="1" applyFont="1" applyFill="1" applyBorder="1" applyAlignment="1" applyProtection="1">
      <alignment/>
      <protection/>
    </xf>
    <xf numFmtId="49" fontId="0" fillId="34" borderId="57" xfId="0" applyNumberFormat="1" applyFont="1" applyFill="1" applyBorder="1" applyAlignment="1" applyProtection="1">
      <alignment/>
      <protection/>
    </xf>
    <xf numFmtId="49" fontId="0" fillId="34" borderId="63" xfId="0" applyNumberFormat="1" applyFont="1" applyFill="1" applyBorder="1" applyAlignment="1" applyProtection="1">
      <alignment/>
      <protection/>
    </xf>
    <xf numFmtId="0" fontId="120" fillId="35" borderId="0" xfId="0" applyFont="1" applyFill="1" applyAlignment="1" applyProtection="1">
      <alignment vertical="top"/>
      <protection/>
    </xf>
    <xf numFmtId="0" fontId="120" fillId="35" borderId="0" xfId="0" applyFont="1" applyFill="1" applyBorder="1" applyAlignment="1" applyProtection="1">
      <alignment horizontal="right" vertical="center"/>
      <protection/>
    </xf>
    <xf numFmtId="0" fontId="0" fillId="35" borderId="0" xfId="0" applyFill="1" applyAlignment="1" applyProtection="1">
      <alignment/>
      <protection locked="0"/>
    </xf>
    <xf numFmtId="0" fontId="31" fillId="35" borderId="0" xfId="0" applyFont="1" applyFill="1" applyBorder="1" applyAlignment="1" applyProtection="1">
      <alignment horizontal="left" vertical="top"/>
      <protection/>
    </xf>
    <xf numFmtId="0" fontId="121" fillId="35" borderId="0" xfId="0" applyFont="1" applyFill="1" applyAlignment="1" applyProtection="1">
      <alignment horizontal="left" vertical="center"/>
      <protection locked="0"/>
    </xf>
    <xf numFmtId="0" fontId="0" fillId="35" borderId="0" xfId="0" applyFont="1" applyFill="1" applyBorder="1" applyAlignment="1" applyProtection="1">
      <alignment horizontal="left" vertical="top"/>
      <protection/>
    </xf>
    <xf numFmtId="0" fontId="120" fillId="35" borderId="0" xfId="0" applyFont="1" applyFill="1" applyAlignment="1" applyProtection="1">
      <alignment vertical="center"/>
      <protection/>
    </xf>
    <xf numFmtId="0" fontId="3" fillId="35" borderId="0" xfId="0" applyFont="1" applyFill="1" applyBorder="1" applyAlignment="1" applyProtection="1">
      <alignment vertical="top" wrapText="1"/>
      <protection/>
    </xf>
    <xf numFmtId="0" fontId="3" fillId="35" borderId="26" xfId="0" applyFont="1" applyFill="1" applyBorder="1" applyAlignment="1" applyProtection="1">
      <alignment vertical="top" wrapText="1"/>
      <protection/>
    </xf>
    <xf numFmtId="3" fontId="0" fillId="35" borderId="0" xfId="0" applyNumberFormat="1" applyFont="1" applyFill="1" applyBorder="1" applyAlignment="1" applyProtection="1">
      <alignment vertical="top"/>
      <protection/>
    </xf>
    <xf numFmtId="3" fontId="120" fillId="35" borderId="0" xfId="0" applyNumberFormat="1" applyFont="1" applyFill="1" applyBorder="1" applyAlignment="1" applyProtection="1">
      <alignment horizontal="right" vertical="top"/>
      <protection/>
    </xf>
    <xf numFmtId="3" fontId="120" fillId="35" borderId="0" xfId="0" applyNumberFormat="1" applyFont="1" applyFill="1" applyBorder="1" applyAlignment="1" applyProtection="1">
      <alignment horizontal="left" vertical="center"/>
      <protection/>
    </xf>
    <xf numFmtId="0" fontId="122" fillId="35" borderId="0" xfId="0" applyFont="1" applyFill="1" applyBorder="1" applyAlignment="1" applyProtection="1">
      <alignment vertical="center"/>
      <protection/>
    </xf>
    <xf numFmtId="0" fontId="5" fillId="35" borderId="0" xfId="48" applyFill="1" applyBorder="1" applyAlignment="1" applyProtection="1">
      <alignment horizontal="center"/>
      <protection/>
    </xf>
    <xf numFmtId="49" fontId="0" fillId="34" borderId="27" xfId="0" applyNumberFormat="1" applyFont="1" applyFill="1" applyBorder="1" applyAlignment="1" applyProtection="1">
      <alignment horizontal="left" vertical="top" wrapText="1"/>
      <protection locked="0"/>
    </xf>
    <xf numFmtId="49" fontId="0" fillId="34" borderId="10" xfId="0" applyNumberFormat="1" applyFill="1" applyBorder="1" applyAlignment="1" applyProtection="1">
      <alignment horizontal="left" vertical="top" wrapText="1"/>
      <protection locked="0"/>
    </xf>
    <xf numFmtId="49" fontId="0" fillId="34" borderId="11" xfId="0" applyNumberFormat="1" applyFill="1" applyBorder="1" applyAlignment="1" applyProtection="1">
      <alignment horizontal="left" vertical="top" wrapText="1"/>
      <protection locked="0"/>
    </xf>
    <xf numFmtId="49" fontId="0" fillId="34" borderId="20" xfId="0" applyNumberFormat="1" applyFill="1" applyBorder="1" applyAlignment="1" applyProtection="1">
      <alignment horizontal="left" vertical="top" wrapText="1"/>
      <protection locked="0"/>
    </xf>
    <xf numFmtId="49" fontId="0" fillId="34" borderId="21" xfId="0" applyNumberFormat="1" applyFill="1" applyBorder="1" applyAlignment="1" applyProtection="1">
      <alignment horizontal="left" vertical="top" wrapText="1"/>
      <protection locked="0"/>
    </xf>
    <xf numFmtId="49" fontId="0" fillId="34" borderId="22" xfId="0" applyNumberFormat="1" applyFill="1" applyBorder="1" applyAlignment="1" applyProtection="1">
      <alignment horizontal="left" vertical="top" wrapText="1"/>
      <protection locked="0"/>
    </xf>
    <xf numFmtId="0" fontId="8" fillId="35" borderId="0" xfId="0" applyFont="1" applyFill="1" applyBorder="1" applyAlignment="1">
      <alignment horizontal="left" vertical="center"/>
    </xf>
    <xf numFmtId="0" fontId="0" fillId="35" borderId="0" xfId="0" applyFont="1" applyFill="1" applyAlignment="1" applyProtection="1">
      <alignment horizontal="center" wrapText="1"/>
      <protection/>
    </xf>
    <xf numFmtId="0" fontId="8" fillId="14" borderId="15" xfId="0" applyFont="1" applyFill="1" applyBorder="1" applyAlignment="1" applyProtection="1">
      <alignment horizontal="center" vertical="center"/>
      <protection/>
    </xf>
    <xf numFmtId="0" fontId="8" fillId="14" borderId="16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3" fontId="0" fillId="35" borderId="0" xfId="0" applyNumberFormat="1" applyFont="1" applyFill="1" applyBorder="1" applyAlignment="1" applyProtection="1">
      <alignment horizontal="right" vertical="center"/>
      <protection/>
    </xf>
    <xf numFmtId="3" fontId="0" fillId="34" borderId="62" xfId="0" applyNumberFormat="1" applyFont="1" applyFill="1" applyBorder="1" applyAlignment="1" applyProtection="1">
      <alignment horizontal="right" vertical="center"/>
      <protection locked="0"/>
    </xf>
    <xf numFmtId="3" fontId="0" fillId="34" borderId="63" xfId="0" applyNumberFormat="1" applyFont="1" applyFill="1" applyBorder="1" applyAlignment="1" applyProtection="1">
      <alignment horizontal="right" vertical="center"/>
      <protection locked="0"/>
    </xf>
    <xf numFmtId="3" fontId="0" fillId="17" borderId="62" xfId="0" applyNumberFormat="1" applyFont="1" applyFill="1" applyBorder="1" applyAlignment="1" applyProtection="1">
      <alignment horizontal="right" vertical="center"/>
      <protection/>
    </xf>
    <xf numFmtId="3" fontId="0" fillId="17" borderId="63" xfId="0" applyNumberFormat="1" applyFont="1" applyFill="1" applyBorder="1" applyAlignment="1" applyProtection="1">
      <alignment horizontal="right" vertical="center"/>
      <protection/>
    </xf>
    <xf numFmtId="0" fontId="0" fillId="35" borderId="0" xfId="0" applyFont="1" applyFill="1" applyBorder="1" applyAlignment="1" applyProtection="1">
      <alignment horizontal="center"/>
      <protection/>
    </xf>
    <xf numFmtId="3" fontId="0" fillId="34" borderId="57" xfId="0" applyNumberFormat="1" applyFont="1" applyFill="1" applyBorder="1" applyAlignment="1" applyProtection="1">
      <alignment horizontal="right" vertical="center"/>
      <protection locked="0"/>
    </xf>
    <xf numFmtId="0" fontId="8" fillId="34" borderId="27" xfId="0" applyFont="1" applyFill="1" applyBorder="1" applyAlignment="1" applyProtection="1">
      <alignment horizontal="left" vertical="top" wrapText="1"/>
      <protection/>
    </xf>
    <xf numFmtId="0" fontId="8" fillId="34" borderId="10" xfId="0" applyFont="1" applyFill="1" applyBorder="1" applyAlignment="1" applyProtection="1">
      <alignment horizontal="left" vertical="top" wrapText="1"/>
      <protection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13" fillId="34" borderId="0" xfId="0" applyFont="1" applyFill="1" applyBorder="1" applyAlignment="1" applyProtection="1">
      <alignment horizontal="left"/>
      <protection locked="0"/>
    </xf>
    <xf numFmtId="3" fontId="3" fillId="34" borderId="0" xfId="0" applyNumberFormat="1" applyFont="1" applyFill="1" applyBorder="1" applyAlignment="1" applyProtection="1">
      <alignment horizontal="center" vertical="center"/>
      <protection locked="0"/>
    </xf>
    <xf numFmtId="4" fontId="3" fillId="34" borderId="0" xfId="0" applyNumberFormat="1" applyFont="1" applyFill="1" applyBorder="1" applyAlignment="1" applyProtection="1">
      <alignment horizontal="center" vertical="center"/>
      <protection locked="0"/>
    </xf>
    <xf numFmtId="0" fontId="11" fillId="34" borderId="0" xfId="0" applyFont="1" applyFill="1" applyBorder="1" applyAlignment="1" applyProtection="1">
      <alignment horizontal="right"/>
      <protection locked="0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123" fillId="35" borderId="0" xfId="0" applyFont="1" applyFill="1" applyBorder="1" applyAlignment="1" applyProtection="1">
      <alignment horizontal="left" vertical="top" wrapText="1"/>
      <protection/>
    </xf>
    <xf numFmtId="0" fontId="124" fillId="35" borderId="0" xfId="0" applyFont="1" applyFill="1" applyBorder="1" applyAlignment="1" applyProtection="1">
      <alignment horizontal="left" vertical="top" wrapText="1"/>
      <protection/>
    </xf>
    <xf numFmtId="0" fontId="3" fillId="34" borderId="0" xfId="0" applyFont="1" applyFill="1" applyBorder="1" applyAlignment="1" applyProtection="1">
      <alignment horizontal="right"/>
      <protection locked="0"/>
    </xf>
    <xf numFmtId="4" fontId="3" fillId="34" borderId="0" xfId="0" applyNumberFormat="1" applyFont="1" applyFill="1" applyBorder="1" applyAlignment="1" applyProtection="1">
      <alignment horizontal="right" vertical="center"/>
      <protection locked="0"/>
    </xf>
    <xf numFmtId="3" fontId="8" fillId="19" borderId="28" xfId="0" applyNumberFormat="1" applyFont="1" applyFill="1" applyBorder="1" applyAlignment="1" applyProtection="1">
      <alignment horizontal="right" vertical="center"/>
      <protection/>
    </xf>
    <xf numFmtId="3" fontId="8" fillId="19" borderId="31" xfId="0" applyNumberFormat="1" applyFont="1" applyFill="1" applyBorder="1" applyAlignment="1" applyProtection="1">
      <alignment horizontal="right" vertical="center"/>
      <protection/>
    </xf>
    <xf numFmtId="3" fontId="8" fillId="19" borderId="29" xfId="0" applyNumberFormat="1" applyFont="1" applyFill="1" applyBorder="1" applyAlignment="1" applyProtection="1">
      <alignment horizontal="right" vertical="center"/>
      <protection/>
    </xf>
    <xf numFmtId="3" fontId="3" fillId="34" borderId="0" xfId="0" applyNumberFormat="1" applyFont="1" applyFill="1" applyBorder="1" applyAlignment="1" applyProtection="1">
      <alignment horizontal="right" vertical="center"/>
      <protection locked="0"/>
    </xf>
    <xf numFmtId="0" fontId="3" fillId="34" borderId="0" xfId="0" applyFont="1" applyFill="1" applyBorder="1" applyAlignment="1" applyProtection="1">
      <alignment horizontal="center" vertical="center" wrapText="1"/>
      <protection locked="0"/>
    </xf>
    <xf numFmtId="0" fontId="11" fillId="34" borderId="0" xfId="0" applyFont="1" applyFill="1" applyBorder="1" applyAlignment="1" applyProtection="1">
      <alignment horizontal="center" vertical="center" wrapText="1"/>
      <protection locked="0"/>
    </xf>
    <xf numFmtId="3" fontId="3" fillId="34" borderId="0" xfId="0" applyNumberFormat="1" applyFont="1" applyFill="1" applyBorder="1" applyAlignment="1" applyProtection="1">
      <alignment horizontal="right" vertical="center"/>
      <protection/>
    </xf>
    <xf numFmtId="0" fontId="0" fillId="35" borderId="15" xfId="0" applyFont="1" applyFill="1" applyBorder="1" applyAlignment="1" applyProtection="1">
      <alignment/>
      <protection/>
    </xf>
    <xf numFmtId="0" fontId="111" fillId="35" borderId="0" xfId="0" applyFont="1" applyFill="1" applyBorder="1" applyAlignment="1" applyProtection="1">
      <alignment horizontal="left" wrapText="1"/>
      <protection/>
    </xf>
    <xf numFmtId="9" fontId="0" fillId="34" borderId="62" xfId="0" applyNumberFormat="1" applyFont="1" applyFill="1" applyBorder="1" applyAlignment="1" applyProtection="1">
      <alignment horizontal="right" vertical="center"/>
      <protection locked="0"/>
    </xf>
    <xf numFmtId="9" fontId="0" fillId="34" borderId="57" xfId="0" applyNumberFormat="1" applyFont="1" applyFill="1" applyBorder="1" applyAlignment="1" applyProtection="1">
      <alignment horizontal="right" vertical="center"/>
      <protection locked="0"/>
    </xf>
    <xf numFmtId="9" fontId="0" fillId="34" borderId="63" xfId="0" applyNumberFormat="1" applyFont="1" applyFill="1" applyBorder="1" applyAlignment="1" applyProtection="1">
      <alignment horizontal="right" vertical="center"/>
      <protection locked="0"/>
    </xf>
    <xf numFmtId="0" fontId="100" fillId="35" borderId="0" xfId="0" applyFont="1" applyFill="1" applyBorder="1" applyAlignment="1" applyProtection="1">
      <alignment horizontal="right"/>
      <protection/>
    </xf>
    <xf numFmtId="0" fontId="8" fillId="35" borderId="0" xfId="0" applyFont="1" applyFill="1" applyBorder="1" applyAlignment="1" applyProtection="1">
      <alignment horizontal="right"/>
      <protection/>
    </xf>
    <xf numFmtId="176" fontId="0" fillId="14" borderId="31" xfId="0" applyNumberFormat="1" applyFont="1" applyFill="1" applyBorder="1" applyAlignment="1" applyProtection="1">
      <alignment horizontal="center" vertical="center"/>
      <protection/>
    </xf>
    <xf numFmtId="0" fontId="111" fillId="35" borderId="0" xfId="0" applyFont="1" applyFill="1" applyBorder="1" applyAlignment="1" applyProtection="1">
      <alignment horizontal="left"/>
      <protection/>
    </xf>
    <xf numFmtId="3" fontId="0" fillId="17" borderId="57" xfId="0" applyNumberFormat="1" applyFont="1" applyFill="1" applyBorder="1" applyAlignment="1" applyProtection="1">
      <alignment horizontal="right" vertical="center"/>
      <protection/>
    </xf>
    <xf numFmtId="0" fontId="0" fillId="35" borderId="0" xfId="0" applyFont="1" applyFill="1" applyBorder="1" applyAlignment="1" applyProtection="1">
      <alignment horizontal="right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wrapText="1"/>
      <protection/>
    </xf>
    <xf numFmtId="3" fontId="0" fillId="35" borderId="0" xfId="0" applyNumberFormat="1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center" wrapText="1"/>
      <protection/>
    </xf>
    <xf numFmtId="0" fontId="0" fillId="35" borderId="0" xfId="0" applyFont="1" applyFill="1" applyBorder="1" applyAlignment="1" applyProtection="1">
      <alignment horizontal="left"/>
      <protection/>
    </xf>
    <xf numFmtId="49" fontId="0" fillId="34" borderId="62" xfId="0" applyNumberFormat="1" applyFont="1" applyFill="1" applyBorder="1" applyAlignment="1" applyProtection="1">
      <alignment horizontal="left"/>
      <protection/>
    </xf>
    <xf numFmtId="49" fontId="0" fillId="34" borderId="57" xfId="0" applyNumberFormat="1" applyFont="1" applyFill="1" applyBorder="1" applyAlignment="1" applyProtection="1">
      <alignment horizontal="left"/>
      <protection/>
    </xf>
    <xf numFmtId="49" fontId="0" fillId="34" borderId="63" xfId="0" applyNumberFormat="1" applyFont="1" applyFill="1" applyBorder="1" applyAlignment="1" applyProtection="1">
      <alignment horizontal="left"/>
      <protection/>
    </xf>
    <xf numFmtId="0" fontId="96" fillId="14" borderId="0" xfId="0" applyFont="1" applyFill="1" applyBorder="1" applyAlignment="1" applyProtection="1">
      <alignment horizontal="left" vertical="top" wrapText="1"/>
      <protection/>
    </xf>
    <xf numFmtId="0" fontId="96" fillId="14" borderId="24" xfId="0" applyFont="1" applyFill="1" applyBorder="1" applyAlignment="1" applyProtection="1">
      <alignment horizontal="left" vertical="top" wrapText="1"/>
      <protection/>
    </xf>
    <xf numFmtId="0" fontId="3" fillId="35" borderId="44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left" vertical="center"/>
      <protection/>
    </xf>
    <xf numFmtId="0" fontId="8" fillId="34" borderId="18" xfId="0" applyFont="1" applyFill="1" applyBorder="1" applyAlignment="1" applyProtection="1">
      <alignment horizontal="left" vertical="top" wrapText="1"/>
      <protection locked="0"/>
    </xf>
    <xf numFmtId="0" fontId="8" fillId="34" borderId="0" xfId="0" applyFont="1" applyFill="1" applyBorder="1" applyAlignment="1" applyProtection="1">
      <alignment horizontal="left" vertical="top" wrapText="1"/>
      <protection locked="0"/>
    </xf>
    <xf numFmtId="0" fontId="8" fillId="34" borderId="12" xfId="0" applyFont="1" applyFill="1" applyBorder="1" applyAlignment="1" applyProtection="1">
      <alignment horizontal="left" vertical="top" wrapText="1"/>
      <protection locked="0"/>
    </xf>
    <xf numFmtId="0" fontId="8" fillId="34" borderId="20" xfId="0" applyFont="1" applyFill="1" applyBorder="1" applyAlignment="1" applyProtection="1">
      <alignment horizontal="left" vertical="top" wrapText="1"/>
      <protection locked="0"/>
    </xf>
    <xf numFmtId="0" fontId="8" fillId="34" borderId="21" xfId="0" applyFont="1" applyFill="1" applyBorder="1" applyAlignment="1" applyProtection="1">
      <alignment horizontal="left" vertical="top" wrapText="1"/>
      <protection locked="0"/>
    </xf>
    <xf numFmtId="0" fontId="8" fillId="34" borderId="22" xfId="0" applyFont="1" applyFill="1" applyBorder="1" applyAlignment="1" applyProtection="1">
      <alignment horizontal="left" vertical="top" wrapText="1"/>
      <protection locked="0"/>
    </xf>
    <xf numFmtId="0" fontId="0" fillId="35" borderId="0" xfId="0" applyFont="1" applyFill="1" applyAlignment="1" applyProtection="1">
      <alignment horizontal="left"/>
      <protection/>
    </xf>
    <xf numFmtId="3" fontId="0" fillId="35" borderId="0" xfId="0" applyNumberFormat="1" applyFont="1" applyFill="1" applyBorder="1" applyAlignment="1" applyProtection="1">
      <alignment horizontal="left" vertical="center"/>
      <protection/>
    </xf>
    <xf numFmtId="0" fontId="0" fillId="34" borderId="62" xfId="0" applyFont="1" applyFill="1" applyBorder="1" applyAlignment="1" applyProtection="1">
      <alignment horizontal="right" vertical="center"/>
      <protection locked="0"/>
    </xf>
    <xf numFmtId="0" fontId="0" fillId="34" borderId="57" xfId="0" applyFont="1" applyFill="1" applyBorder="1" applyAlignment="1" applyProtection="1">
      <alignment horizontal="right" vertical="center"/>
      <protection locked="0"/>
    </xf>
    <xf numFmtId="0" fontId="0" fillId="34" borderId="63" xfId="0" applyFont="1" applyFill="1" applyBorder="1" applyAlignment="1" applyProtection="1">
      <alignment horizontal="right" vertical="center"/>
      <protection locked="0"/>
    </xf>
    <xf numFmtId="3" fontId="0" fillId="19" borderId="28" xfId="0" applyNumberFormat="1" applyFont="1" applyFill="1" applyBorder="1" applyAlignment="1" applyProtection="1">
      <alignment horizontal="right" vertical="center"/>
      <protection/>
    </xf>
    <xf numFmtId="3" fontId="0" fillId="19" borderId="31" xfId="0" applyNumberFormat="1" applyFont="1" applyFill="1" applyBorder="1" applyAlignment="1" applyProtection="1">
      <alignment horizontal="right" vertical="center"/>
      <protection/>
    </xf>
    <xf numFmtId="3" fontId="0" fillId="19" borderId="29" xfId="0" applyNumberFormat="1" applyFont="1" applyFill="1" applyBorder="1" applyAlignment="1" applyProtection="1">
      <alignment horizontal="right" vertical="center"/>
      <protection/>
    </xf>
    <xf numFmtId="176" fontId="0" fillId="34" borderId="62" xfId="0" applyNumberFormat="1" applyFont="1" applyFill="1" applyBorder="1" applyAlignment="1" applyProtection="1">
      <alignment horizontal="left"/>
      <protection/>
    </xf>
    <xf numFmtId="0" fontId="0" fillId="34" borderId="57" xfId="0" applyNumberFormat="1" applyFont="1" applyFill="1" applyBorder="1" applyAlignment="1" applyProtection="1">
      <alignment horizontal="left"/>
      <protection/>
    </xf>
    <xf numFmtId="0" fontId="0" fillId="34" borderId="63" xfId="0" applyNumberFormat="1" applyFont="1" applyFill="1" applyBorder="1" applyAlignment="1" applyProtection="1">
      <alignment horizontal="left"/>
      <protection/>
    </xf>
    <xf numFmtId="0" fontId="8" fillId="14" borderId="0" xfId="0" applyFont="1" applyFill="1" applyBorder="1" applyAlignment="1" applyProtection="1">
      <alignment horizontal="center" vertical="center"/>
      <protection/>
    </xf>
    <xf numFmtId="0" fontId="111" fillId="35" borderId="0" xfId="0" applyFont="1" applyFill="1" applyBorder="1" applyAlignment="1" applyProtection="1">
      <alignment horizontal="left" vertical="top" wrapText="1"/>
      <protection/>
    </xf>
    <xf numFmtId="0" fontId="125" fillId="35" borderId="0" xfId="0" applyFont="1" applyFill="1" applyBorder="1" applyAlignment="1" applyProtection="1">
      <alignment horizontal="left" vertical="top" wrapText="1"/>
      <protection/>
    </xf>
    <xf numFmtId="0" fontId="3" fillId="35" borderId="0" xfId="0" applyFont="1" applyFill="1" applyBorder="1" applyAlignment="1" applyProtection="1">
      <alignment horizontal="right" vertical="top" wrapText="1"/>
      <protection/>
    </xf>
    <xf numFmtId="0" fontId="0" fillId="35" borderId="0" xfId="0" applyFont="1" applyFill="1" applyBorder="1" applyAlignment="1" applyProtection="1">
      <alignment/>
      <protection/>
    </xf>
    <xf numFmtId="3" fontId="8" fillId="35" borderId="0" xfId="0" applyNumberFormat="1" applyFont="1" applyFill="1" applyBorder="1" applyAlignment="1" applyProtection="1">
      <alignment horizontal="center" vertical="center" wrapText="1"/>
      <protection/>
    </xf>
    <xf numFmtId="3" fontId="0" fillId="35" borderId="0" xfId="0" applyNumberFormat="1" applyFont="1" applyFill="1" applyBorder="1" applyAlignment="1" applyProtection="1">
      <alignment horizontal="center" vertical="center" wrapText="1"/>
      <protection/>
    </xf>
    <xf numFmtId="3" fontId="0" fillId="35" borderId="0" xfId="0" applyNumberFormat="1" applyFont="1" applyFill="1" applyBorder="1" applyAlignment="1" applyProtection="1">
      <alignment horizontal="center" vertical="center"/>
      <protection/>
    </xf>
    <xf numFmtId="0" fontId="97" fillId="35" borderId="0" xfId="0" applyFont="1" applyFill="1" applyBorder="1" applyAlignment="1" applyProtection="1">
      <alignment horizontal="left" vertical="center"/>
      <protection/>
    </xf>
    <xf numFmtId="3" fontId="16" fillId="35" borderId="15" xfId="0" applyNumberFormat="1" applyFont="1" applyFill="1" applyBorder="1" applyAlignment="1" applyProtection="1">
      <alignment horizontal="center"/>
      <protection/>
    </xf>
    <xf numFmtId="0" fontId="111" fillId="35" borderId="10" xfId="0" applyFont="1" applyFill="1" applyBorder="1" applyAlignment="1" applyProtection="1">
      <alignment horizontal="left" vertical="center"/>
      <protection/>
    </xf>
    <xf numFmtId="0" fontId="19" fillId="35" borderId="10" xfId="0" applyFont="1" applyFill="1" applyBorder="1" applyAlignment="1" applyProtection="1">
      <alignment horizontal="left" vertical="center"/>
      <protection/>
    </xf>
    <xf numFmtId="0" fontId="19" fillId="35" borderId="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Alignment="1" applyProtection="1">
      <alignment horizontal="center" vertical="top"/>
      <protection/>
    </xf>
    <xf numFmtId="0" fontId="0" fillId="14" borderId="0" xfId="0" applyFont="1" applyFill="1" applyBorder="1" applyAlignment="1" applyProtection="1">
      <alignment horizontal="left"/>
      <protection/>
    </xf>
    <xf numFmtId="0" fontId="0" fillId="14" borderId="12" xfId="0" applyFont="1" applyFill="1" applyBorder="1" applyAlignment="1" applyProtection="1">
      <alignment horizontal="left"/>
      <protection/>
    </xf>
    <xf numFmtId="3" fontId="0" fillId="35" borderId="0" xfId="0" applyNumberFormat="1" applyFont="1" applyFill="1" applyBorder="1" applyAlignment="1" applyProtection="1">
      <alignment horizontal="left" vertical="center" wrapText="1"/>
      <protection/>
    </xf>
    <xf numFmtId="1" fontId="0" fillId="34" borderId="62" xfId="0" applyNumberFormat="1" applyFont="1" applyFill="1" applyBorder="1" applyAlignment="1" applyProtection="1">
      <alignment horizontal="right" vertical="center"/>
      <protection locked="0"/>
    </xf>
    <xf numFmtId="1" fontId="0" fillId="34" borderId="57" xfId="0" applyNumberFormat="1" applyFont="1" applyFill="1" applyBorder="1" applyAlignment="1" applyProtection="1">
      <alignment horizontal="right" vertical="center"/>
      <protection locked="0"/>
    </xf>
    <xf numFmtId="1" fontId="0" fillId="34" borderId="63" xfId="0" applyNumberFormat="1" applyFont="1" applyFill="1" applyBorder="1" applyAlignment="1" applyProtection="1">
      <alignment horizontal="right" vertical="center"/>
      <protection locked="0"/>
    </xf>
    <xf numFmtId="3" fontId="3" fillId="16" borderId="58" xfId="0" applyNumberFormat="1" applyFont="1" applyFill="1" applyBorder="1" applyAlignment="1" applyProtection="1">
      <alignment horizontal="left" vertical="center" wrapText="1"/>
      <protection/>
    </xf>
    <xf numFmtId="3" fontId="3" fillId="16" borderId="0" xfId="0" applyNumberFormat="1" applyFont="1" applyFill="1" applyBorder="1" applyAlignment="1" applyProtection="1">
      <alignment horizontal="left" vertical="center" wrapText="1"/>
      <protection/>
    </xf>
    <xf numFmtId="3" fontId="3" fillId="16" borderId="59" xfId="0" applyNumberFormat="1" applyFont="1" applyFill="1" applyBorder="1" applyAlignment="1" applyProtection="1">
      <alignment horizontal="left" vertical="center" wrapText="1"/>
      <protection/>
    </xf>
    <xf numFmtId="3" fontId="3" fillId="16" borderId="64" xfId="0" applyNumberFormat="1" applyFont="1" applyFill="1" applyBorder="1" applyAlignment="1" applyProtection="1">
      <alignment horizontal="left" vertical="center" wrapText="1"/>
      <protection/>
    </xf>
    <xf numFmtId="3" fontId="3" fillId="16" borderId="65" xfId="0" applyNumberFormat="1" applyFont="1" applyFill="1" applyBorder="1" applyAlignment="1" applyProtection="1">
      <alignment horizontal="left" vertical="center" wrapText="1"/>
      <protection/>
    </xf>
    <xf numFmtId="3" fontId="3" fillId="16" borderId="66" xfId="0" applyNumberFormat="1" applyFont="1" applyFill="1" applyBorder="1" applyAlignment="1" applyProtection="1">
      <alignment horizontal="left" vertical="center" wrapText="1"/>
      <protection/>
    </xf>
    <xf numFmtId="3" fontId="3" fillId="16" borderId="67" xfId="0" applyNumberFormat="1" applyFont="1" applyFill="1" applyBorder="1" applyAlignment="1" applyProtection="1">
      <alignment horizontal="center" vertical="center"/>
      <protection/>
    </xf>
    <xf numFmtId="3" fontId="3" fillId="16" borderId="68" xfId="0" applyNumberFormat="1" applyFont="1" applyFill="1" applyBorder="1" applyAlignment="1" applyProtection="1">
      <alignment horizontal="center" vertical="center"/>
      <protection/>
    </xf>
    <xf numFmtId="3" fontId="3" fillId="16" borderId="69" xfId="0" applyNumberFormat="1" applyFont="1" applyFill="1" applyBorder="1" applyAlignment="1" applyProtection="1">
      <alignment horizontal="center" vertical="center"/>
      <protection/>
    </xf>
    <xf numFmtId="177" fontId="0" fillId="34" borderId="19" xfId="0" applyNumberFormat="1" applyFont="1" applyFill="1" applyBorder="1" applyAlignment="1" applyProtection="1">
      <alignment horizontal="right" vertical="center"/>
      <protection locked="0"/>
    </xf>
    <xf numFmtId="3" fontId="120" fillId="35" borderId="0" xfId="0" applyNumberFormat="1" applyFont="1" applyFill="1" applyBorder="1" applyAlignment="1" applyProtection="1">
      <alignment horizontal="center" vertical="center" wrapText="1"/>
      <protection/>
    </xf>
    <xf numFmtId="9" fontId="0" fillId="35" borderId="0" xfId="0" applyNumberFormat="1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left" vertical="center" wrapText="1"/>
      <protection/>
    </xf>
    <xf numFmtId="3" fontId="0" fillId="35" borderId="0" xfId="0" applyNumberFormat="1" applyFont="1" applyFill="1" applyAlignment="1" applyProtection="1">
      <alignment horizontal="center"/>
      <protection/>
    </xf>
    <xf numFmtId="0" fontId="120" fillId="35" borderId="10" xfId="0" applyFont="1" applyFill="1" applyBorder="1" applyAlignment="1" applyProtection="1">
      <alignment horizontal="center" vertical="top"/>
      <protection/>
    </xf>
    <xf numFmtId="0" fontId="120" fillId="35" borderId="0" xfId="0" applyFont="1" applyFill="1" applyBorder="1" applyAlignment="1" applyProtection="1">
      <alignment horizontal="center" vertical="top"/>
      <protection/>
    </xf>
    <xf numFmtId="3" fontId="3" fillId="35" borderId="0" xfId="0" applyNumberFormat="1" applyFont="1" applyFill="1" applyBorder="1" applyAlignment="1" applyProtection="1">
      <alignment horizontal="left" vertical="center" wrapText="1"/>
      <protection/>
    </xf>
    <xf numFmtId="0" fontId="126" fillId="35" borderId="18" xfId="0" applyFont="1" applyFill="1" applyBorder="1" applyAlignment="1" applyProtection="1">
      <alignment horizontal="center"/>
      <protection/>
    </xf>
    <xf numFmtId="0" fontId="126" fillId="35" borderId="20" xfId="0" applyFont="1" applyFill="1" applyBorder="1" applyAlignment="1" applyProtection="1">
      <alignment horizontal="center"/>
      <protection/>
    </xf>
    <xf numFmtId="0" fontId="98" fillId="35" borderId="0" xfId="0" applyFont="1" applyFill="1" applyBorder="1" applyAlignment="1" applyProtection="1">
      <alignment horizontal="left"/>
      <protection/>
    </xf>
    <xf numFmtId="0" fontId="8" fillId="35" borderId="18" xfId="0" applyFont="1" applyFill="1" applyBorder="1" applyAlignment="1" applyProtection="1">
      <alignment horizontal="left" vertical="top" wrapText="1"/>
      <protection/>
    </xf>
    <xf numFmtId="0" fontId="8" fillId="35" borderId="0" xfId="0" applyFont="1" applyFill="1" applyBorder="1" applyAlignment="1" applyProtection="1">
      <alignment horizontal="left" vertical="top" wrapText="1"/>
      <protection/>
    </xf>
    <xf numFmtId="0" fontId="8" fillId="35" borderId="12" xfId="0" applyFont="1" applyFill="1" applyBorder="1" applyAlignment="1" applyProtection="1">
      <alignment horizontal="left" vertical="top" wrapText="1"/>
      <protection/>
    </xf>
    <xf numFmtId="0" fontId="0" fillId="35" borderId="0" xfId="0" applyFont="1" applyFill="1" applyBorder="1" applyAlignment="1" applyProtection="1">
      <alignment horizontal="center" vertical="top" wrapText="1"/>
      <protection/>
    </xf>
    <xf numFmtId="0" fontId="8" fillId="14" borderId="24" xfId="0" applyFont="1" applyFill="1" applyBorder="1" applyAlignment="1" applyProtection="1">
      <alignment horizontal="center" vertical="center"/>
      <protection/>
    </xf>
    <xf numFmtId="0" fontId="8" fillId="14" borderId="23" xfId="0" applyFont="1" applyFill="1" applyBorder="1" applyAlignment="1" applyProtection="1">
      <alignment horizontal="center" vertical="center"/>
      <protection/>
    </xf>
    <xf numFmtId="3" fontId="0" fillId="38" borderId="62" xfId="0" applyNumberFormat="1" applyFont="1" applyFill="1" applyBorder="1" applyAlignment="1" applyProtection="1">
      <alignment horizontal="right" vertical="center"/>
      <protection locked="0"/>
    </xf>
    <xf numFmtId="3" fontId="0" fillId="38" borderId="57" xfId="0" applyNumberFormat="1" applyFont="1" applyFill="1" applyBorder="1" applyAlignment="1" applyProtection="1">
      <alignment horizontal="right" vertical="center"/>
      <protection locked="0"/>
    </xf>
    <xf numFmtId="3" fontId="0" fillId="38" borderId="63" xfId="0" applyNumberFormat="1" applyFont="1" applyFill="1" applyBorder="1" applyAlignment="1" applyProtection="1">
      <alignment horizontal="right" vertical="center"/>
      <protection locked="0"/>
    </xf>
    <xf numFmtId="0" fontId="0" fillId="35" borderId="0" xfId="0" applyFont="1" applyFill="1" applyAlignment="1" applyProtection="1">
      <alignment horizontal="center" vertical="center"/>
      <protection/>
    </xf>
    <xf numFmtId="3" fontId="0" fillId="35" borderId="0" xfId="0" applyNumberFormat="1" applyFont="1" applyFill="1" applyBorder="1" applyAlignment="1" applyProtection="1">
      <alignment horizontal="center" wrapText="1"/>
      <protection/>
    </xf>
    <xf numFmtId="3" fontId="8" fillId="19" borderId="14" xfId="0" applyNumberFormat="1" applyFont="1" applyFill="1" applyBorder="1" applyAlignment="1" applyProtection="1">
      <alignment horizontal="right" vertical="center"/>
      <protection/>
    </xf>
    <xf numFmtId="3" fontId="8" fillId="19" borderId="15" xfId="0" applyNumberFormat="1" applyFont="1" applyFill="1" applyBorder="1" applyAlignment="1" applyProtection="1">
      <alignment horizontal="right" vertical="center"/>
      <protection/>
    </xf>
    <xf numFmtId="3" fontId="8" fillId="19" borderId="16" xfId="0" applyNumberFormat="1" applyFont="1" applyFill="1" applyBorder="1" applyAlignment="1" applyProtection="1">
      <alignment horizontal="right" vertical="center"/>
      <protection/>
    </xf>
    <xf numFmtId="3" fontId="8" fillId="19" borderId="25" xfId="0" applyNumberFormat="1" applyFont="1" applyFill="1" applyBorder="1" applyAlignment="1" applyProtection="1">
      <alignment horizontal="right" vertical="center"/>
      <protection/>
    </xf>
    <xf numFmtId="3" fontId="8" fillId="19" borderId="24" xfId="0" applyNumberFormat="1" applyFont="1" applyFill="1" applyBorder="1" applyAlignment="1" applyProtection="1">
      <alignment horizontal="right" vertical="center"/>
      <protection/>
    </xf>
    <xf numFmtId="3" fontId="8" fillId="19" borderId="23" xfId="0" applyNumberFormat="1" applyFont="1" applyFill="1" applyBorder="1" applyAlignment="1" applyProtection="1">
      <alignment horizontal="right" vertical="center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8" fillId="35" borderId="13" xfId="0" applyFont="1" applyFill="1" applyBorder="1" applyAlignment="1" applyProtection="1">
      <alignment horizontal="left" vertical="center"/>
      <protection/>
    </xf>
    <xf numFmtId="0" fontId="8" fillId="35" borderId="0" xfId="0" applyFont="1" applyFill="1" applyBorder="1" applyAlignment="1" applyProtection="1">
      <alignment horizontal="left" vertical="center"/>
      <protection/>
    </xf>
    <xf numFmtId="176" fontId="0" fillId="34" borderId="62" xfId="0" applyNumberFormat="1" applyFont="1" applyFill="1" applyBorder="1" applyAlignment="1" applyProtection="1">
      <alignment horizontal="left" vertical="center"/>
      <protection/>
    </xf>
    <xf numFmtId="0" fontId="0" fillId="34" borderId="57" xfId="0" applyNumberFormat="1" applyFont="1" applyFill="1" applyBorder="1" applyAlignment="1" applyProtection="1">
      <alignment horizontal="left" vertical="center"/>
      <protection/>
    </xf>
    <xf numFmtId="0" fontId="0" fillId="34" borderId="63" xfId="0" applyNumberFormat="1" applyFont="1" applyFill="1" applyBorder="1" applyAlignment="1" applyProtection="1">
      <alignment horizontal="left" vertical="center"/>
      <protection/>
    </xf>
    <xf numFmtId="49" fontId="0" fillId="34" borderId="62" xfId="0" applyNumberFormat="1" applyFont="1" applyFill="1" applyBorder="1" applyAlignment="1" applyProtection="1">
      <alignment horizontal="left" vertical="center"/>
      <protection/>
    </xf>
    <xf numFmtId="176" fontId="0" fillId="14" borderId="0" xfId="0" applyNumberFormat="1" applyFont="1" applyFill="1" applyBorder="1" applyAlignment="1" applyProtection="1">
      <alignment horizontal="center" vertical="center"/>
      <protection/>
    </xf>
    <xf numFmtId="0" fontId="96" fillId="35" borderId="0" xfId="0" applyFont="1" applyFill="1" applyBorder="1" applyAlignment="1" applyProtection="1">
      <alignment horizontal="left" vertical="top" wrapText="1"/>
      <protection/>
    </xf>
    <xf numFmtId="176" fontId="0" fillId="34" borderId="57" xfId="0" applyNumberFormat="1" applyFont="1" applyFill="1" applyBorder="1" applyAlignment="1" applyProtection="1">
      <alignment horizontal="left"/>
      <protection/>
    </xf>
    <xf numFmtId="176" fontId="0" fillId="34" borderId="63" xfId="0" applyNumberFormat="1" applyFont="1" applyFill="1" applyBorder="1" applyAlignment="1" applyProtection="1">
      <alignment horizontal="left"/>
      <protection/>
    </xf>
    <xf numFmtId="0" fontId="8" fillId="35" borderId="0" xfId="0" applyFont="1" applyFill="1" applyBorder="1" applyAlignment="1" applyProtection="1">
      <alignment horizontal="left" wrapText="1"/>
      <protection/>
    </xf>
    <xf numFmtId="0" fontId="0" fillId="35" borderId="0" xfId="0" applyFont="1" applyFill="1" applyBorder="1" applyAlignment="1" applyProtection="1">
      <alignment vertical="top"/>
      <protection/>
    </xf>
    <xf numFmtId="0" fontId="97" fillId="35" borderId="0" xfId="0" applyFont="1" applyFill="1" applyBorder="1" applyAlignment="1" applyProtection="1">
      <alignment horizontal="left"/>
      <protection/>
    </xf>
    <xf numFmtId="0" fontId="3" fillId="35" borderId="0" xfId="0" applyFont="1" applyFill="1" applyBorder="1" applyAlignment="1" applyProtection="1">
      <alignment horizontal="left" vertical="top" wrapText="1"/>
      <protection/>
    </xf>
    <xf numFmtId="4" fontId="0" fillId="17" borderId="62" xfId="0" applyNumberFormat="1" applyFont="1" applyFill="1" applyBorder="1" applyAlignment="1" applyProtection="1">
      <alignment horizontal="right" vertical="center"/>
      <protection/>
    </xf>
    <xf numFmtId="4" fontId="0" fillId="17" borderId="57" xfId="0" applyNumberFormat="1" applyFont="1" applyFill="1" applyBorder="1" applyAlignment="1" applyProtection="1">
      <alignment horizontal="right" vertical="center"/>
      <protection/>
    </xf>
    <xf numFmtId="4" fontId="0" fillId="17" borderId="63" xfId="0" applyNumberFormat="1" applyFont="1" applyFill="1" applyBorder="1" applyAlignment="1" applyProtection="1">
      <alignment horizontal="right" vertical="center"/>
      <protection/>
    </xf>
    <xf numFmtId="4" fontId="8" fillId="19" borderId="28" xfId="0" applyNumberFormat="1" applyFont="1" applyFill="1" applyBorder="1" applyAlignment="1" applyProtection="1">
      <alignment horizontal="right" vertical="center"/>
      <protection/>
    </xf>
    <xf numFmtId="4" fontId="8" fillId="19" borderId="31" xfId="0" applyNumberFormat="1" applyFont="1" applyFill="1" applyBorder="1" applyAlignment="1" applyProtection="1">
      <alignment horizontal="right" vertical="center"/>
      <protection/>
    </xf>
    <xf numFmtId="4" fontId="8" fillId="19" borderId="29" xfId="0" applyNumberFormat="1" applyFont="1" applyFill="1" applyBorder="1" applyAlignment="1" applyProtection="1">
      <alignment horizontal="right" vertical="center"/>
      <protection/>
    </xf>
    <xf numFmtId="2" fontId="0" fillId="17" borderId="62" xfId="0" applyNumberFormat="1" applyFont="1" applyFill="1" applyBorder="1" applyAlignment="1" applyProtection="1">
      <alignment horizontal="right" vertical="center"/>
      <protection/>
    </xf>
    <xf numFmtId="2" fontId="0" fillId="17" borderId="57" xfId="0" applyNumberFormat="1" applyFont="1" applyFill="1" applyBorder="1" applyAlignment="1" applyProtection="1">
      <alignment horizontal="right" vertical="center"/>
      <protection/>
    </xf>
    <xf numFmtId="2" fontId="0" fillId="17" borderId="63" xfId="0" applyNumberFormat="1" applyFont="1" applyFill="1" applyBorder="1" applyAlignment="1" applyProtection="1">
      <alignment horizontal="right" vertical="center"/>
      <protection/>
    </xf>
    <xf numFmtId="0" fontId="0" fillId="35" borderId="35" xfId="0" applyFont="1" applyFill="1" applyBorder="1" applyAlignment="1" applyProtection="1">
      <alignment horizontal="center" wrapText="1"/>
      <protection/>
    </xf>
    <xf numFmtId="2" fontId="8" fillId="19" borderId="28" xfId="0" applyNumberFormat="1" applyFont="1" applyFill="1" applyBorder="1" applyAlignment="1" applyProtection="1">
      <alignment horizontal="right" vertical="center"/>
      <protection/>
    </xf>
    <xf numFmtId="2" fontId="8" fillId="19" borderId="31" xfId="0" applyNumberFormat="1" applyFont="1" applyFill="1" applyBorder="1" applyAlignment="1" applyProtection="1">
      <alignment horizontal="right" vertical="center"/>
      <protection/>
    </xf>
    <xf numFmtId="2" fontId="8" fillId="19" borderId="29" xfId="0" applyNumberFormat="1" applyFont="1" applyFill="1" applyBorder="1" applyAlignment="1" applyProtection="1">
      <alignment horizontal="right" vertical="center"/>
      <protection/>
    </xf>
    <xf numFmtId="2" fontId="0" fillId="35" borderId="10" xfId="0" applyNumberFormat="1" applyFont="1" applyFill="1" applyBorder="1" applyAlignment="1" applyProtection="1">
      <alignment horizontal="center" wrapText="1"/>
      <protection/>
    </xf>
    <xf numFmtId="2" fontId="0" fillId="35" borderId="0" xfId="0" applyNumberFormat="1" applyFont="1" applyFill="1" applyBorder="1" applyAlignment="1" applyProtection="1">
      <alignment horizontal="center" wrapText="1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/>
      <protection/>
    </xf>
    <xf numFmtId="0" fontId="8" fillId="34" borderId="27" xfId="0" applyFont="1" applyFill="1" applyBorder="1" applyAlignment="1" applyProtection="1">
      <alignment horizontal="left" vertical="center" wrapText="1"/>
      <protection/>
    </xf>
    <xf numFmtId="0" fontId="8" fillId="34" borderId="10" xfId="0" applyFont="1" applyFill="1" applyBorder="1" applyAlignment="1" applyProtection="1">
      <alignment horizontal="left" vertical="center" wrapText="1"/>
      <protection/>
    </xf>
    <xf numFmtId="0" fontId="8" fillId="34" borderId="11" xfId="0" applyFont="1" applyFill="1" applyBorder="1" applyAlignment="1" applyProtection="1">
      <alignment horizontal="left" vertical="center" wrapText="1"/>
      <protection/>
    </xf>
    <xf numFmtId="177" fontId="0" fillId="34" borderId="62" xfId="0" applyNumberFormat="1" applyFont="1" applyFill="1" applyBorder="1" applyAlignment="1" applyProtection="1">
      <alignment horizontal="right" vertical="center"/>
      <protection locked="0"/>
    </xf>
    <xf numFmtId="177" fontId="0" fillId="34" borderId="57" xfId="0" applyNumberFormat="1" applyFont="1" applyFill="1" applyBorder="1" applyAlignment="1" applyProtection="1">
      <alignment horizontal="right" vertical="center"/>
      <protection locked="0"/>
    </xf>
    <xf numFmtId="177" fontId="0" fillId="34" borderId="63" xfId="0" applyNumberFormat="1" applyFont="1" applyFill="1" applyBorder="1" applyAlignment="1" applyProtection="1">
      <alignment horizontal="right" vertical="center"/>
      <protection locked="0"/>
    </xf>
    <xf numFmtId="3" fontId="0" fillId="35" borderId="21" xfId="0" applyNumberFormat="1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3" fontId="8" fillId="19" borderId="28" xfId="0" applyNumberFormat="1" applyFont="1" applyFill="1" applyBorder="1" applyAlignment="1" applyProtection="1">
      <alignment horizontal="center" vertical="center"/>
      <protection/>
    </xf>
    <xf numFmtId="3" fontId="8" fillId="19" borderId="31" xfId="0" applyNumberFormat="1" applyFont="1" applyFill="1" applyBorder="1" applyAlignment="1" applyProtection="1">
      <alignment horizontal="center" vertical="center"/>
      <protection/>
    </xf>
    <xf numFmtId="3" fontId="8" fillId="19" borderId="29" xfId="0" applyNumberFormat="1" applyFont="1" applyFill="1" applyBorder="1" applyAlignment="1" applyProtection="1">
      <alignment horizontal="center" vertical="center"/>
      <protection/>
    </xf>
    <xf numFmtId="4" fontId="0" fillId="35" borderId="0" xfId="0" applyNumberFormat="1" applyFont="1" applyFill="1" applyBorder="1" applyAlignment="1" applyProtection="1">
      <alignment horizontal="right" vertical="center"/>
      <protection/>
    </xf>
    <xf numFmtId="0" fontId="8" fillId="35" borderId="24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left"/>
    </xf>
    <xf numFmtId="3" fontId="3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right"/>
    </xf>
    <xf numFmtId="4" fontId="3" fillId="34" borderId="0" xfId="0" applyNumberFormat="1" applyFont="1" applyFill="1" applyBorder="1" applyAlignment="1">
      <alignment horizontal="right" vertical="center"/>
    </xf>
    <xf numFmtId="0" fontId="107" fillId="39" borderId="0" xfId="0" applyFont="1" applyFill="1" applyBorder="1" applyAlignment="1" applyProtection="1">
      <alignment horizontal="center"/>
      <protection/>
    </xf>
    <xf numFmtId="0" fontId="107" fillId="35" borderId="0" xfId="0" applyFont="1" applyFill="1" applyBorder="1" applyAlignment="1" applyProtection="1">
      <alignment horizontal="right"/>
      <protection/>
    </xf>
    <xf numFmtId="0" fontId="99" fillId="40" borderId="0" xfId="0" applyFont="1" applyFill="1" applyBorder="1" applyAlignment="1">
      <alignment horizontal="center" vertical="center"/>
    </xf>
    <xf numFmtId="0" fontId="99" fillId="41" borderId="0" xfId="0" applyFont="1" applyFill="1" applyBorder="1" applyAlignment="1">
      <alignment horizontal="center" vertical="center"/>
    </xf>
    <xf numFmtId="0" fontId="103" fillId="42" borderId="0" xfId="0" applyFont="1" applyFill="1" applyBorder="1" applyAlignment="1">
      <alignment horizontal="center" vertical="center"/>
    </xf>
    <xf numFmtId="0" fontId="99" fillId="43" borderId="0" xfId="0" applyFont="1" applyFill="1" applyBorder="1" applyAlignment="1">
      <alignment horizontal="center" vertical="center"/>
    </xf>
    <xf numFmtId="0" fontId="127" fillId="34" borderId="27" xfId="0" applyFont="1" applyFill="1" applyBorder="1" applyAlignment="1">
      <alignment horizontal="left" wrapText="1"/>
    </xf>
    <xf numFmtId="0" fontId="127" fillId="34" borderId="10" xfId="0" applyFont="1" applyFill="1" applyBorder="1" applyAlignment="1">
      <alignment horizontal="left" wrapText="1"/>
    </xf>
    <xf numFmtId="0" fontId="127" fillId="34" borderId="11" xfId="0" applyFont="1" applyFill="1" applyBorder="1" applyAlignment="1">
      <alignment horizontal="left" wrapText="1"/>
    </xf>
    <xf numFmtId="0" fontId="127" fillId="34" borderId="18" xfId="0" applyFont="1" applyFill="1" applyBorder="1" applyAlignment="1">
      <alignment horizontal="left" wrapText="1"/>
    </xf>
    <xf numFmtId="0" fontId="127" fillId="34" borderId="0" xfId="0" applyFont="1" applyFill="1" applyBorder="1" applyAlignment="1">
      <alignment horizontal="left" wrapText="1"/>
    </xf>
    <xf numFmtId="0" fontId="127" fillId="34" borderId="12" xfId="0" applyFont="1" applyFill="1" applyBorder="1" applyAlignment="1">
      <alignment horizontal="left" wrapText="1"/>
    </xf>
    <xf numFmtId="0" fontId="0" fillId="34" borderId="0" xfId="0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16" fontId="0" fillId="35" borderId="0" xfId="0" applyNumberFormat="1" applyFont="1" applyFill="1" applyBorder="1" applyAlignment="1">
      <alignment vertical="center"/>
    </xf>
    <xf numFmtId="16" fontId="0" fillId="35" borderId="0" xfId="0" applyNumberFormat="1" applyFont="1" applyFill="1" applyBorder="1" applyAlignment="1">
      <alignment horizontal="left" vertical="center"/>
    </xf>
    <xf numFmtId="0" fontId="17" fillId="35" borderId="0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18" xfId="0" applyFont="1" applyFill="1" applyBorder="1" applyAlignment="1" applyProtection="1">
      <alignment horizontal="left" vertical="top"/>
      <protection locked="0"/>
    </xf>
    <xf numFmtId="0" fontId="0" fillId="34" borderId="0" xfId="0" applyFont="1" applyFill="1" applyBorder="1" applyAlignment="1" applyProtection="1">
      <alignment horizontal="left" vertical="top"/>
      <protection locked="0"/>
    </xf>
    <xf numFmtId="0" fontId="0" fillId="34" borderId="12" xfId="0" applyFont="1" applyFill="1" applyBorder="1" applyAlignment="1" applyProtection="1">
      <alignment horizontal="left" vertical="top"/>
      <protection locked="0"/>
    </xf>
    <xf numFmtId="0" fontId="0" fillId="34" borderId="20" xfId="0" applyFont="1" applyFill="1" applyBorder="1" applyAlignment="1" applyProtection="1">
      <alignment horizontal="left" vertical="top"/>
      <protection locked="0"/>
    </xf>
    <xf numFmtId="0" fontId="0" fillId="34" borderId="21" xfId="0" applyFont="1" applyFill="1" applyBorder="1" applyAlignment="1" applyProtection="1">
      <alignment horizontal="left" vertical="top"/>
      <protection locked="0"/>
    </xf>
    <xf numFmtId="0" fontId="0" fillId="34" borderId="22" xfId="0" applyFont="1" applyFill="1" applyBorder="1" applyAlignment="1" applyProtection="1">
      <alignment horizontal="left" vertical="top"/>
      <protection locked="0"/>
    </xf>
    <xf numFmtId="0" fontId="0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23" fillId="19" borderId="72" xfId="0" applyFont="1" applyFill="1" applyBorder="1" applyAlignment="1">
      <alignment horizontal="center" vertical="center"/>
    </xf>
    <xf numFmtId="0" fontId="23" fillId="19" borderId="73" xfId="0" applyFont="1" applyFill="1" applyBorder="1" applyAlignment="1">
      <alignment horizontal="center" vertical="center"/>
    </xf>
    <xf numFmtId="0" fontId="23" fillId="19" borderId="74" xfId="0" applyFont="1" applyFill="1" applyBorder="1" applyAlignment="1">
      <alignment horizontal="center" vertical="center"/>
    </xf>
    <xf numFmtId="0" fontId="1" fillId="19" borderId="72" xfId="0" applyFont="1" applyFill="1" applyBorder="1" applyAlignment="1">
      <alignment horizontal="center" vertical="center"/>
    </xf>
    <xf numFmtId="0" fontId="1" fillId="19" borderId="74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/>
      <protection/>
    </xf>
    <xf numFmtId="0" fontId="1" fillId="19" borderId="72" xfId="0" applyFont="1" applyFill="1" applyBorder="1" applyAlignment="1" applyProtection="1">
      <alignment horizontal="center" vertical="center" wrapText="1"/>
      <protection/>
    </xf>
    <xf numFmtId="0" fontId="1" fillId="19" borderId="73" xfId="0" applyFont="1" applyFill="1" applyBorder="1" applyAlignment="1" applyProtection="1">
      <alignment horizontal="center" vertical="center" wrapText="1"/>
      <protection/>
    </xf>
    <xf numFmtId="0" fontId="1" fillId="19" borderId="7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left" wrapText="1"/>
    </xf>
    <xf numFmtId="0" fontId="1" fillId="19" borderId="0" xfId="0" applyFont="1" applyFill="1" applyAlignment="1" applyProtection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5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133350</xdr:rowOff>
    </xdr:from>
    <xdr:to>
      <xdr:col>8</xdr:col>
      <xdr:colOff>47625</xdr:colOff>
      <xdr:row>22</xdr:row>
      <xdr:rowOff>9525</xdr:rowOff>
    </xdr:to>
    <xdr:pic>
      <xdr:nvPicPr>
        <xdr:cNvPr id="1" name="Grafik 2" descr="Klimaschutzwettbewerb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95275"/>
          <a:ext cx="534352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3</xdr:row>
      <xdr:rowOff>95250</xdr:rowOff>
    </xdr:from>
    <xdr:to>
      <xdr:col>8</xdr:col>
      <xdr:colOff>342900</xdr:colOff>
      <xdr:row>11</xdr:row>
      <xdr:rowOff>114300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rcRect b="22904"/>
        <a:stretch>
          <a:fillRect/>
        </a:stretch>
      </xdr:blipFill>
      <xdr:spPr>
        <a:xfrm>
          <a:off x="504825" y="723900"/>
          <a:ext cx="57626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1038225</xdr:colOff>
      <xdr:row>2</xdr:row>
      <xdr:rowOff>76200</xdr:rowOff>
    </xdr:from>
    <xdr:to>
      <xdr:col>19</xdr:col>
      <xdr:colOff>762000</xdr:colOff>
      <xdr:row>5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66700"/>
          <a:ext cx="2305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123825</xdr:colOff>
      <xdr:row>1</xdr:row>
      <xdr:rowOff>57150</xdr:rowOff>
    </xdr:from>
    <xdr:to>
      <xdr:col>20</xdr:col>
      <xdr:colOff>371475</xdr:colOff>
      <xdr:row>4</xdr:row>
      <xdr:rowOff>133350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52400"/>
          <a:ext cx="2371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400050</xdr:colOff>
      <xdr:row>2</xdr:row>
      <xdr:rowOff>85725</xdr:rowOff>
    </xdr:from>
    <xdr:to>
      <xdr:col>22</xdr:col>
      <xdr:colOff>314325</xdr:colOff>
      <xdr:row>5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276225"/>
          <a:ext cx="2667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409575</xdr:colOff>
      <xdr:row>2</xdr:row>
      <xdr:rowOff>76200</xdr:rowOff>
    </xdr:from>
    <xdr:to>
      <xdr:col>19</xdr:col>
      <xdr:colOff>352425</xdr:colOff>
      <xdr:row>5</xdr:row>
      <xdr:rowOff>57150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266700"/>
          <a:ext cx="2724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9525</xdr:colOff>
      <xdr:row>1</xdr:row>
      <xdr:rowOff>152400</xdr:rowOff>
    </xdr:from>
    <xdr:to>
      <xdr:col>18</xdr:col>
      <xdr:colOff>200025</xdr:colOff>
      <xdr:row>4</xdr:row>
      <xdr:rowOff>76200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34475" y="447675"/>
          <a:ext cx="2514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</xdr:row>
      <xdr:rowOff>19050</xdr:rowOff>
    </xdr:from>
    <xdr:to>
      <xdr:col>18</xdr:col>
      <xdr:colOff>200025</xdr:colOff>
      <xdr:row>4</xdr:row>
      <xdr:rowOff>104775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61950"/>
          <a:ext cx="2476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1343025</xdr:colOff>
      <xdr:row>2</xdr:row>
      <xdr:rowOff>161925</xdr:rowOff>
    </xdr:from>
    <xdr:to>
      <xdr:col>4</xdr:col>
      <xdr:colOff>314325</xdr:colOff>
      <xdr:row>2</xdr:row>
      <xdr:rowOff>571500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342900"/>
          <a:ext cx="2476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3</xdr:row>
      <xdr:rowOff>38100</xdr:rowOff>
    </xdr:from>
    <xdr:to>
      <xdr:col>14</xdr:col>
      <xdr:colOff>171450</xdr:colOff>
      <xdr:row>23</xdr:row>
      <xdr:rowOff>38100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486" t="2856" r="1362"/>
        <a:stretch>
          <a:fillRect/>
        </a:stretch>
      </xdr:blipFill>
      <xdr:spPr>
        <a:xfrm>
          <a:off x="809625" y="904875"/>
          <a:ext cx="960120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hst.de/SharedDocs/Downloads/DE/Gesetze-Verordnungen/ZuV_2012.html" TargetMode="External" /><Relationship Id="rId2" Type="http://schemas.openxmlformats.org/officeDocument/2006/relationships/hyperlink" Target="http://www.dehst.de/SharedDocs/Downloads/DE/Gesetze-Verordnungen/ZuV_2012.html" TargetMode="External" /><Relationship Id="rId3" Type="http://schemas.openxmlformats.org/officeDocument/2006/relationships/hyperlink" Target="http://www.dehst.de/SharedDocs/Downloads/DE/Gesetze-Verordnungen/ZuV_2012.html" TargetMode="External" /><Relationship Id="rId4" Type="http://schemas.openxmlformats.org/officeDocument/2006/relationships/hyperlink" Target="http://www.dehst.de/SharedDocs/Downloads/DE/Gesetze-Verordnungen/ZuV_2012.html" TargetMode="External" /><Relationship Id="rId5" Type="http://schemas.openxmlformats.org/officeDocument/2006/relationships/hyperlink" Target="http://www.dehst.de/SharedDocs/Downloads/DE/Gesetze-Verordnungen/ZuV_2012.html" TargetMode="External" /><Relationship Id="rId6" Type="http://schemas.openxmlformats.org/officeDocument/2006/relationships/hyperlink" Target="http://www.dehst.de/SharedDocs/Downloads/DE/Gesetze-Verordnungen/ZuV_2012.html" TargetMode="External" /><Relationship Id="rId7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michael.mueller@energieagentur.nrw.de" TargetMode="External" /><Relationship Id="rId2" Type="http://schemas.openxmlformats.org/officeDocument/2006/relationships/hyperlink" Target="mailto:goedde@energieagentur.nrw.de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theme="5"/>
    <pageSetUpPr fitToPage="1"/>
  </sheetPr>
  <dimension ref="A1:U49"/>
  <sheetViews>
    <sheetView showGridLines="0" zoomScalePageLayoutView="0" workbookViewId="0" topLeftCell="A1">
      <selection activeCell="L13" sqref="L13:P14"/>
    </sheetView>
  </sheetViews>
  <sheetFormatPr defaultColWidth="11.421875" defaultRowHeight="12.75"/>
  <cols>
    <col min="1" max="1" width="3.28125" style="427" customWidth="1"/>
    <col min="2" max="8" width="11.421875" style="427" customWidth="1"/>
    <col min="9" max="9" width="4.7109375" style="427" customWidth="1"/>
    <col min="10" max="16384" width="11.421875" style="427" customWidth="1"/>
  </cols>
  <sheetData>
    <row r="1" spans="1:21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ht="12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20.25">
      <c r="A5" s="43"/>
      <c r="B5" s="43"/>
      <c r="C5" s="43"/>
      <c r="D5" s="43"/>
      <c r="E5" s="43"/>
      <c r="F5" s="43"/>
      <c r="G5" s="43"/>
      <c r="H5" s="43"/>
      <c r="I5" s="43"/>
      <c r="J5" s="530" t="s">
        <v>173</v>
      </c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ht="20.25">
      <c r="A6" s="43"/>
      <c r="B6" s="43"/>
      <c r="C6" s="43"/>
      <c r="D6" s="43"/>
      <c r="E6" s="43"/>
      <c r="F6" s="43"/>
      <c r="G6" s="43"/>
      <c r="H6" s="43"/>
      <c r="I6" s="43"/>
      <c r="J6" s="530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15.75">
      <c r="A7" s="43"/>
      <c r="B7" s="43"/>
      <c r="C7" s="43"/>
      <c r="D7" s="43"/>
      <c r="E7" s="43"/>
      <c r="F7" s="43"/>
      <c r="G7" s="43"/>
      <c r="H7" s="43"/>
      <c r="I7" s="43"/>
      <c r="J7" s="73" t="s">
        <v>174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1" ht="15">
      <c r="A8" s="43"/>
      <c r="B8" s="43"/>
      <c r="C8" s="43"/>
      <c r="D8" s="43"/>
      <c r="E8" s="43"/>
      <c r="F8" s="43"/>
      <c r="G8" s="43"/>
      <c r="H8" s="43"/>
      <c r="I8" s="43"/>
      <c r="J8" s="531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</row>
    <row r="9" spans="1:21" ht="15">
      <c r="A9" s="43"/>
      <c r="B9" s="43"/>
      <c r="C9" s="43"/>
      <c r="D9" s="43"/>
      <c r="E9" s="43"/>
      <c r="F9" s="43"/>
      <c r="G9" s="43"/>
      <c r="H9" s="43"/>
      <c r="I9" s="43"/>
      <c r="J9" s="531" t="s">
        <v>175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12.7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</row>
    <row r="11" spans="1:21" ht="12.7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</row>
    <row r="12" spans="1:21" ht="12.7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  <row r="13" spans="1:21" ht="12.75">
      <c r="A13" s="43"/>
      <c r="B13" s="43"/>
      <c r="C13" s="43"/>
      <c r="D13" s="43"/>
      <c r="E13" s="43"/>
      <c r="F13" s="43"/>
      <c r="G13" s="43"/>
      <c r="H13" s="43"/>
      <c r="I13" s="43"/>
      <c r="J13" s="613" t="s">
        <v>230</v>
      </c>
      <c r="K13" s="613"/>
      <c r="L13" s="607" t="s">
        <v>235</v>
      </c>
      <c r="M13" s="608"/>
      <c r="N13" s="608"/>
      <c r="O13" s="608"/>
      <c r="P13" s="609"/>
      <c r="Q13" s="43"/>
      <c r="R13" s="43"/>
      <c r="S13" s="43"/>
      <c r="T13" s="43"/>
      <c r="U13" s="43"/>
    </row>
    <row r="14" spans="1:21" ht="12.75">
      <c r="A14" s="43"/>
      <c r="B14" s="43"/>
      <c r="C14" s="43"/>
      <c r="D14" s="43"/>
      <c r="E14" s="43"/>
      <c r="F14" s="43"/>
      <c r="G14" s="43"/>
      <c r="H14" s="43"/>
      <c r="I14" s="43"/>
      <c r="J14" s="613"/>
      <c r="K14" s="613"/>
      <c r="L14" s="610"/>
      <c r="M14" s="611"/>
      <c r="N14" s="611"/>
      <c r="O14" s="611"/>
      <c r="P14" s="612"/>
      <c r="Q14" s="43"/>
      <c r="R14" s="43"/>
      <c r="S14" s="43"/>
      <c r="T14" s="43"/>
      <c r="U14" s="43"/>
    </row>
    <row r="15" spans="1:21" ht="12.7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</row>
    <row r="16" spans="1:21" ht="12.75">
      <c r="A16" s="43"/>
      <c r="B16" s="43"/>
      <c r="C16" s="43"/>
      <c r="D16" s="43"/>
      <c r="E16" s="43"/>
      <c r="F16" s="43"/>
      <c r="G16" s="43"/>
      <c r="H16" s="43"/>
      <c r="I16" s="43"/>
      <c r="J16" s="613" t="s">
        <v>176</v>
      </c>
      <c r="K16" s="613"/>
      <c r="L16" s="607" t="s">
        <v>202</v>
      </c>
      <c r="M16" s="608"/>
      <c r="N16" s="608"/>
      <c r="O16" s="608"/>
      <c r="P16" s="609"/>
      <c r="Q16" s="43"/>
      <c r="R16" s="43"/>
      <c r="S16" s="43"/>
      <c r="T16" s="43"/>
      <c r="U16" s="43"/>
    </row>
    <row r="17" spans="1:21" ht="12.75">
      <c r="A17" s="43"/>
      <c r="B17" s="43"/>
      <c r="C17" s="43"/>
      <c r="D17" s="43"/>
      <c r="E17" s="43"/>
      <c r="F17" s="43"/>
      <c r="G17" s="43"/>
      <c r="H17" s="43"/>
      <c r="I17" s="43"/>
      <c r="J17" s="613"/>
      <c r="K17" s="613"/>
      <c r="L17" s="610"/>
      <c r="M17" s="611"/>
      <c r="N17" s="611"/>
      <c r="O17" s="611"/>
      <c r="P17" s="612"/>
      <c r="Q17" s="43"/>
      <c r="R17" s="43"/>
      <c r="S17" s="43"/>
      <c r="T17" s="43"/>
      <c r="U17" s="43"/>
    </row>
    <row r="18" spans="1:21" ht="12.7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</row>
    <row r="19" spans="1:21" ht="12.7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</row>
    <row r="20" spans="1:21" ht="12.7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ht="12.7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</row>
    <row r="22" spans="1:21" ht="12.7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</row>
    <row r="23" spans="1:21" ht="12.7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</row>
    <row r="24" spans="1:21" ht="12.75">
      <c r="A24" s="43"/>
      <c r="B24" s="588" t="s">
        <v>229</v>
      </c>
      <c r="C24" s="589"/>
      <c r="D24" s="589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</row>
    <row r="25" spans="1:21" ht="12.7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</row>
    <row r="26" spans="1:21" ht="12.7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</row>
    <row r="27" ht="12.75">
      <c r="E27" s="43"/>
    </row>
    <row r="28" spans="3:7" ht="15.75">
      <c r="C28" s="428"/>
      <c r="D28" s="428"/>
      <c r="E28" s="428"/>
      <c r="F28" s="428"/>
      <c r="G28" s="428"/>
    </row>
    <row r="29" spans="3:7" ht="15.75">
      <c r="C29" s="428"/>
      <c r="D29" s="428"/>
      <c r="E29" s="428"/>
      <c r="F29" s="428"/>
      <c r="G29" s="428"/>
    </row>
    <row r="30" spans="3:7" ht="15.75">
      <c r="C30" s="428"/>
      <c r="D30" s="428"/>
      <c r="E30" s="428"/>
      <c r="F30" s="428"/>
      <c r="G30" s="428"/>
    </row>
    <row r="31" spans="2:7" ht="15.75">
      <c r="B31" s="429"/>
      <c r="C31" s="428"/>
      <c r="D31" s="428"/>
      <c r="E31" s="428"/>
      <c r="F31" s="428"/>
      <c r="G31" s="428"/>
    </row>
    <row r="32" spans="3:7" ht="15.75">
      <c r="C32" s="428"/>
      <c r="D32" s="428"/>
      <c r="E32" s="428"/>
      <c r="F32" s="428"/>
      <c r="G32" s="428"/>
    </row>
    <row r="33" spans="3:13" ht="15.75"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</row>
    <row r="34" spans="3:13" ht="15.75"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</row>
    <row r="35" spans="3:13" ht="15.75">
      <c r="C35" s="428"/>
      <c r="D35" s="428"/>
      <c r="E35" s="428"/>
      <c r="F35" s="428"/>
      <c r="G35" s="428"/>
      <c r="H35" s="428"/>
      <c r="I35" s="428"/>
      <c r="J35" s="428"/>
      <c r="K35" s="428"/>
      <c r="L35" s="428"/>
      <c r="M35" s="428"/>
    </row>
    <row r="36" spans="3:13" ht="15.75">
      <c r="C36" s="428"/>
      <c r="D36" s="428"/>
      <c r="E36" s="428"/>
      <c r="F36" s="428"/>
      <c r="G36" s="428"/>
      <c r="H36" s="428"/>
      <c r="I36" s="428"/>
      <c r="J36" s="428"/>
      <c r="K36" s="428"/>
      <c r="L36" s="428"/>
      <c r="M36" s="428"/>
    </row>
    <row r="37" spans="3:13" ht="15.75">
      <c r="C37" s="428"/>
      <c r="D37" s="428"/>
      <c r="E37" s="428"/>
      <c r="F37" s="428"/>
      <c r="G37" s="428"/>
      <c r="H37" s="428"/>
      <c r="I37" s="428"/>
      <c r="J37" s="428"/>
      <c r="K37" s="428"/>
      <c r="L37" s="428"/>
      <c r="M37" s="428"/>
    </row>
    <row r="38" spans="3:13" ht="15.75"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8"/>
    </row>
    <row r="39" spans="3:13" ht="15.75"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</row>
    <row r="40" spans="3:13" ht="15.75"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</row>
    <row r="41" spans="3:13" ht="15.75">
      <c r="C41" s="428"/>
      <c r="D41" s="428"/>
      <c r="E41" s="428"/>
      <c r="F41" s="428"/>
      <c r="G41" s="428"/>
      <c r="H41" s="428"/>
      <c r="I41" s="428"/>
      <c r="J41" s="428"/>
      <c r="K41" s="428"/>
      <c r="L41" s="428"/>
      <c r="M41" s="428"/>
    </row>
    <row r="42" spans="3:13" ht="15.75">
      <c r="C42" s="428"/>
      <c r="D42" s="428"/>
      <c r="E42" s="428"/>
      <c r="F42" s="428"/>
      <c r="G42" s="428"/>
      <c r="H42" s="428"/>
      <c r="I42" s="428"/>
      <c r="J42" s="428"/>
      <c r="K42" s="428"/>
      <c r="L42" s="428"/>
      <c r="M42" s="428"/>
    </row>
    <row r="43" spans="3:13" ht="15.75">
      <c r="C43" s="428"/>
      <c r="D43" s="428"/>
      <c r="E43" s="428"/>
      <c r="F43" s="428"/>
      <c r="G43" s="428"/>
      <c r="H43" s="428"/>
      <c r="I43" s="428"/>
      <c r="J43" s="428"/>
      <c r="K43" s="428"/>
      <c r="L43" s="428"/>
      <c r="M43" s="428"/>
    </row>
    <row r="44" spans="3:13" ht="15.75">
      <c r="C44" s="428"/>
      <c r="D44" s="428"/>
      <c r="E44" s="428"/>
      <c r="F44" s="428"/>
      <c r="G44" s="428"/>
      <c r="H44" s="428"/>
      <c r="I44" s="428"/>
      <c r="J44" s="428"/>
      <c r="K44" s="428"/>
      <c r="L44" s="428"/>
      <c r="M44" s="428"/>
    </row>
    <row r="45" spans="3:13" ht="15.75">
      <c r="C45" s="428"/>
      <c r="D45" s="428"/>
      <c r="E45" s="428"/>
      <c r="F45" s="428"/>
      <c r="G45" s="428"/>
      <c r="H45" s="428"/>
      <c r="I45" s="428"/>
      <c r="J45" s="428"/>
      <c r="K45" s="428"/>
      <c r="L45" s="428"/>
      <c r="M45" s="428"/>
    </row>
    <row r="46" spans="3:13" ht="15.75"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</row>
    <row r="47" spans="3:13" ht="15.75">
      <c r="C47" s="428"/>
      <c r="D47" s="428"/>
      <c r="E47" s="428"/>
      <c r="F47" s="428"/>
      <c r="G47" s="428"/>
      <c r="H47" s="428"/>
      <c r="I47" s="428"/>
      <c r="J47" s="428"/>
      <c r="K47" s="428"/>
      <c r="L47" s="428"/>
      <c r="M47" s="428"/>
    </row>
    <row r="48" spans="3:13" ht="15.75"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</row>
    <row r="49" spans="3:13" ht="15.75">
      <c r="C49" s="428"/>
      <c r="D49" s="428"/>
      <c r="E49" s="428"/>
      <c r="F49" s="428"/>
      <c r="G49" s="428"/>
      <c r="J49" s="428"/>
      <c r="K49" s="428"/>
      <c r="L49" s="428"/>
      <c r="M49" s="428"/>
    </row>
  </sheetData>
  <sheetProtection password="CC98" sheet="1" objects="1" scenarios="1" selectLockedCells="1"/>
  <mergeCells count="4">
    <mergeCell ref="L13:P14"/>
    <mergeCell ref="L16:P17"/>
    <mergeCell ref="J13:K14"/>
    <mergeCell ref="J16:K17"/>
  </mergeCells>
  <printOptions/>
  <pageMargins left="0.7" right="0.7" top="0.787401575" bottom="0.787401575" header="0.3" footer="0.3"/>
  <pageSetup fitToHeight="1" fitToWidth="1" horizontalDpi="600" verticalDpi="600" orientation="portrait" paperSize="9" scale="3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>
    <tabColor theme="7" tint="0.5999900102615356"/>
  </sheetPr>
  <dimension ref="B2:C15"/>
  <sheetViews>
    <sheetView showGridLines="0" zoomScalePageLayoutView="0" workbookViewId="0" topLeftCell="A1">
      <selection activeCell="G28" sqref="G28"/>
    </sheetView>
  </sheetViews>
  <sheetFormatPr defaultColWidth="11.421875" defaultRowHeight="12.75"/>
  <cols>
    <col min="1" max="1" width="5.28125" style="0" customWidth="1"/>
    <col min="2" max="2" width="33.421875" style="0" customWidth="1"/>
    <col min="3" max="3" width="37.57421875" style="0" customWidth="1"/>
  </cols>
  <sheetData>
    <row r="1" ht="13.5" thickBot="1"/>
    <row r="2" spans="2:3" ht="27.75" customHeight="1">
      <c r="B2" s="826" t="s">
        <v>199</v>
      </c>
      <c r="C2" s="827"/>
    </row>
    <row r="3" spans="2:3" ht="21.75" customHeight="1">
      <c r="B3" s="451" t="s">
        <v>187</v>
      </c>
      <c r="C3" s="452" t="s">
        <v>132</v>
      </c>
    </row>
    <row r="4" spans="2:3" ht="21.75" customHeight="1">
      <c r="B4" s="446"/>
      <c r="C4" s="447"/>
    </row>
    <row r="5" spans="2:3" ht="12.75">
      <c r="B5" s="446" t="s">
        <v>121</v>
      </c>
      <c r="C5" s="448">
        <f>2.78756789063943/1000</f>
        <v>0.0027875678906394297</v>
      </c>
    </row>
    <row r="6" spans="2:3" ht="12.75">
      <c r="B6" s="446" t="s">
        <v>122</v>
      </c>
      <c r="C6" s="448">
        <f>9.33501162132631/1000</f>
        <v>0.009335011621326309</v>
      </c>
    </row>
    <row r="7" spans="2:3" ht="12.75">
      <c r="B7" s="446" t="s">
        <v>123</v>
      </c>
      <c r="C7" s="448">
        <f>129.611430921786/1000</f>
        <v>0.129611430921786</v>
      </c>
    </row>
    <row r="8" spans="2:3" ht="12.75">
      <c r="B8" s="446" t="s">
        <v>124</v>
      </c>
      <c r="C8" s="448">
        <f>62.7163574107088/1000</f>
        <v>0.0627163574107088</v>
      </c>
    </row>
    <row r="9" spans="2:3" ht="12.75">
      <c r="B9" s="446" t="s">
        <v>125</v>
      </c>
      <c r="C9" s="448">
        <f>95.6292433367714/1000</f>
        <v>0.09562924333677139</v>
      </c>
    </row>
    <row r="10" spans="2:3" ht="12.75">
      <c r="B10" s="446" t="s">
        <v>126</v>
      </c>
      <c r="C10" s="448">
        <f>2.63707529360688/1000</f>
        <v>0.00263707529360688</v>
      </c>
    </row>
    <row r="11" spans="2:3" ht="12.75">
      <c r="B11" s="446" t="s">
        <v>127</v>
      </c>
      <c r="C11" s="448">
        <f>3.22382097712936/1000</f>
        <v>0.00322382097712936</v>
      </c>
    </row>
    <row r="12" spans="2:3" ht="12.75">
      <c r="B12" s="446" t="s">
        <v>128</v>
      </c>
      <c r="C12" s="448">
        <f>67.4414546901077/1000</f>
        <v>0.0674414546901077</v>
      </c>
    </row>
    <row r="13" spans="2:3" ht="12.75">
      <c r="B13" s="446" t="s">
        <v>129</v>
      </c>
      <c r="C13" s="448">
        <f>194.421536580201/1000</f>
        <v>0.194421536580201</v>
      </c>
    </row>
    <row r="14" spans="2:3" ht="12.75">
      <c r="B14" s="446" t="s">
        <v>130</v>
      </c>
      <c r="C14" s="448">
        <f>286.340980089341/1000</f>
        <v>0.28634098008934095</v>
      </c>
    </row>
    <row r="15" spans="2:3" ht="13.5" thickBot="1">
      <c r="B15" s="449" t="s">
        <v>131</v>
      </c>
      <c r="C15" s="450">
        <f>17.8695425464134/1000</f>
        <v>0.0178695425464134</v>
      </c>
    </row>
  </sheetData>
  <sheetProtection password="CC98" sheet="1" objects="1" scenarios="1" selectLockedCells="1"/>
  <mergeCells count="1">
    <mergeCell ref="B2:C2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4">
    <tabColor theme="8" tint="0.5999900102615356"/>
  </sheetPr>
  <dimension ref="A1:O42"/>
  <sheetViews>
    <sheetView showGridLines="0" zoomScalePageLayoutView="0" workbookViewId="0" topLeftCell="A5">
      <selection activeCell="D5" sqref="D5"/>
    </sheetView>
  </sheetViews>
  <sheetFormatPr defaultColWidth="11.421875" defaultRowHeight="12.75"/>
  <cols>
    <col min="1" max="1" width="7.57421875" style="0" customWidth="1"/>
    <col min="2" max="2" width="58.57421875" style="0" customWidth="1"/>
    <col min="3" max="3" width="21.8515625" style="0" customWidth="1"/>
  </cols>
  <sheetData>
    <row r="1" spans="1:15" s="4" customFormat="1" ht="12.75">
      <c r="A1" s="538"/>
      <c r="B1" s="828"/>
      <c r="C1" s="828"/>
      <c r="D1" s="828"/>
      <c r="E1" s="828"/>
      <c r="F1" s="828"/>
      <c r="G1" s="538"/>
      <c r="H1" s="538"/>
      <c r="I1" s="538"/>
      <c r="J1" s="538"/>
      <c r="K1" s="538"/>
      <c r="L1" s="538"/>
      <c r="M1" s="538"/>
      <c r="N1" s="538"/>
      <c r="O1" s="538"/>
    </row>
    <row r="2" spans="1:15" s="4" customFormat="1" ht="13.5" thickBot="1">
      <c r="A2" s="538"/>
      <c r="B2" s="539"/>
      <c r="C2" s="539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</row>
    <row r="3" spans="1:15" s="5" customFormat="1" ht="22.5" customHeight="1">
      <c r="A3" s="540"/>
      <c r="B3" s="829" t="s">
        <v>198</v>
      </c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1"/>
      <c r="O3" s="540"/>
    </row>
    <row r="4" spans="1:15" s="4" customFormat="1" ht="27">
      <c r="A4" s="538"/>
      <c r="B4" s="541" t="s">
        <v>11</v>
      </c>
      <c r="C4" s="542" t="s">
        <v>193</v>
      </c>
      <c r="D4" s="543" t="s">
        <v>12</v>
      </c>
      <c r="E4" s="544"/>
      <c r="F4" s="544"/>
      <c r="G4" s="544"/>
      <c r="H4" s="544"/>
      <c r="I4" s="544"/>
      <c r="J4" s="544"/>
      <c r="K4" s="544"/>
      <c r="L4" s="544"/>
      <c r="M4" s="544"/>
      <c r="N4" s="545"/>
      <c r="O4" s="538"/>
    </row>
    <row r="5" spans="1:15" s="4" customFormat="1" ht="12.75">
      <c r="A5" s="538"/>
      <c r="B5" s="546" t="s">
        <v>13</v>
      </c>
      <c r="C5" s="547">
        <v>3.591</v>
      </c>
      <c r="D5" s="444" t="s">
        <v>14</v>
      </c>
      <c r="E5" s="565"/>
      <c r="F5" s="561"/>
      <c r="G5" s="561"/>
      <c r="H5" s="561"/>
      <c r="I5" s="561"/>
      <c r="J5" s="561"/>
      <c r="K5" s="561"/>
      <c r="L5" s="561"/>
      <c r="M5" s="561"/>
      <c r="N5" s="562"/>
      <c r="O5" s="538"/>
    </row>
    <row r="6" spans="1:15" s="4" customFormat="1" ht="12.75">
      <c r="A6" s="538"/>
      <c r="B6" s="546" t="s">
        <v>15</v>
      </c>
      <c r="C6" s="547">
        <f>62.42/1000</f>
        <v>0.06242</v>
      </c>
      <c r="D6" s="548" t="s">
        <v>16</v>
      </c>
      <c r="E6" s="551"/>
      <c r="F6" s="547"/>
      <c r="G6" s="547"/>
      <c r="H6" s="547"/>
      <c r="I6" s="547"/>
      <c r="J6" s="547"/>
      <c r="K6" s="547"/>
      <c r="L6" s="547"/>
      <c r="M6" s="547"/>
      <c r="N6" s="550"/>
      <c r="O6" s="538"/>
    </row>
    <row r="7" spans="1:15" s="4" customFormat="1" ht="12.75">
      <c r="A7" s="538"/>
      <c r="B7" s="546" t="s">
        <v>17</v>
      </c>
      <c r="C7" s="552">
        <f>2377.5/1000</f>
        <v>2.3775</v>
      </c>
      <c r="D7" s="548" t="s">
        <v>16</v>
      </c>
      <c r="E7" s="549"/>
      <c r="F7" s="547"/>
      <c r="G7" s="547"/>
      <c r="H7" s="547"/>
      <c r="I7" s="547"/>
      <c r="J7" s="547"/>
      <c r="K7" s="547"/>
      <c r="L7" s="547"/>
      <c r="M7" s="547"/>
      <c r="N7" s="550"/>
      <c r="O7" s="538"/>
    </row>
    <row r="8" spans="1:15" s="4" customFormat="1" ht="12.75">
      <c r="A8" s="538"/>
      <c r="B8" s="546" t="s">
        <v>18</v>
      </c>
      <c r="C8" s="547">
        <f>193/1000</f>
        <v>0.193</v>
      </c>
      <c r="D8" s="548" t="s">
        <v>16</v>
      </c>
      <c r="E8" s="549"/>
      <c r="F8" s="547"/>
      <c r="G8" s="547"/>
      <c r="H8" s="547"/>
      <c r="I8" s="547"/>
      <c r="J8" s="547"/>
      <c r="K8" s="547"/>
      <c r="L8" s="547"/>
      <c r="M8" s="547"/>
      <c r="N8" s="550"/>
      <c r="O8" s="538"/>
    </row>
    <row r="9" spans="1:15" s="4" customFormat="1" ht="12.75">
      <c r="A9" s="538"/>
      <c r="B9" s="546" t="s">
        <v>19</v>
      </c>
      <c r="C9" s="547">
        <v>0.785</v>
      </c>
      <c r="D9" s="444" t="s">
        <v>14</v>
      </c>
      <c r="E9" s="561"/>
      <c r="F9" s="561"/>
      <c r="G9" s="561"/>
      <c r="H9" s="561"/>
      <c r="I9" s="561"/>
      <c r="J9" s="561"/>
      <c r="K9" s="561"/>
      <c r="L9" s="561"/>
      <c r="M9" s="561"/>
      <c r="N9" s="562"/>
      <c r="O9" s="538"/>
    </row>
    <row r="10" spans="1:15" s="4" customFormat="1" ht="12.75">
      <c r="A10" s="538"/>
      <c r="B10" s="546" t="s">
        <v>20</v>
      </c>
      <c r="C10" s="547">
        <f>28.6/1000</f>
        <v>0.0286</v>
      </c>
      <c r="D10" s="548" t="s">
        <v>16</v>
      </c>
      <c r="E10" s="547"/>
      <c r="F10" s="547"/>
      <c r="G10" s="547"/>
      <c r="H10" s="547"/>
      <c r="I10" s="547"/>
      <c r="J10" s="547"/>
      <c r="K10" s="547"/>
      <c r="L10" s="547"/>
      <c r="M10" s="547"/>
      <c r="N10" s="550"/>
      <c r="O10" s="538"/>
    </row>
    <row r="11" spans="1:15" s="4" customFormat="1" ht="12.75">
      <c r="A11" s="538"/>
      <c r="B11" s="553" t="s">
        <v>21</v>
      </c>
      <c r="C11" s="547">
        <v>0.913</v>
      </c>
      <c r="D11" s="444" t="s">
        <v>14</v>
      </c>
      <c r="E11" s="561"/>
      <c r="F11" s="561"/>
      <c r="G11" s="561"/>
      <c r="H11" s="561"/>
      <c r="I11" s="561"/>
      <c r="J11" s="561"/>
      <c r="K11" s="561"/>
      <c r="L11" s="561"/>
      <c r="M11" s="561"/>
      <c r="N11" s="562"/>
      <c r="O11" s="538"/>
    </row>
    <row r="12" spans="1:15" s="4" customFormat="1" ht="12.75">
      <c r="A12" s="538"/>
      <c r="B12" s="546" t="s">
        <v>22</v>
      </c>
      <c r="C12" s="547">
        <f>7.374/1000</f>
        <v>0.0073739999999999995</v>
      </c>
      <c r="D12" s="548" t="s">
        <v>16</v>
      </c>
      <c r="E12" s="547"/>
      <c r="F12" s="547"/>
      <c r="G12" s="547"/>
      <c r="H12" s="547"/>
      <c r="I12" s="547"/>
      <c r="J12" s="547"/>
      <c r="K12" s="547"/>
      <c r="L12" s="547"/>
      <c r="M12" s="547"/>
      <c r="N12" s="550"/>
      <c r="O12" s="538"/>
    </row>
    <row r="13" spans="1:15" s="4" customFormat="1" ht="12.75">
      <c r="A13" s="538"/>
      <c r="B13" s="546" t="s">
        <v>23</v>
      </c>
      <c r="C13" s="547">
        <f>111/1000</f>
        <v>0.111</v>
      </c>
      <c r="D13" s="548" t="s">
        <v>16</v>
      </c>
      <c r="E13" s="547"/>
      <c r="F13" s="547"/>
      <c r="G13" s="547"/>
      <c r="H13" s="547"/>
      <c r="I13" s="547"/>
      <c r="J13" s="547"/>
      <c r="K13" s="547"/>
      <c r="L13" s="547"/>
      <c r="M13" s="547"/>
      <c r="N13" s="550"/>
      <c r="O13" s="538"/>
    </row>
    <row r="14" spans="1:15" s="4" customFormat="1" ht="12.75">
      <c r="A14" s="538"/>
      <c r="B14" s="546" t="s">
        <v>24</v>
      </c>
      <c r="C14" s="547">
        <f>208/1000</f>
        <v>0.208</v>
      </c>
      <c r="D14" s="548" t="s">
        <v>16</v>
      </c>
      <c r="E14" s="547"/>
      <c r="F14" s="547"/>
      <c r="G14" s="547"/>
      <c r="H14" s="547"/>
      <c r="I14" s="547"/>
      <c r="J14" s="547"/>
      <c r="K14" s="547"/>
      <c r="L14" s="547"/>
      <c r="M14" s="547"/>
      <c r="N14" s="550"/>
      <c r="O14" s="538"/>
    </row>
    <row r="15" spans="1:15" s="4" customFormat="1" ht="25.5">
      <c r="A15" s="538"/>
      <c r="B15" s="546" t="s">
        <v>25</v>
      </c>
      <c r="C15" s="547">
        <v>0.256</v>
      </c>
      <c r="D15" s="548" t="s">
        <v>14</v>
      </c>
      <c r="E15" s="547"/>
      <c r="F15" s="547"/>
      <c r="G15" s="547"/>
      <c r="H15" s="547"/>
      <c r="I15" s="547"/>
      <c r="J15" s="547"/>
      <c r="K15" s="547"/>
      <c r="L15" s="547"/>
      <c r="M15" s="547"/>
      <c r="N15" s="550"/>
      <c r="O15" s="538"/>
    </row>
    <row r="16" spans="1:15" s="4" customFormat="1" ht="12.75">
      <c r="A16" s="538"/>
      <c r="B16" s="546" t="s">
        <v>26</v>
      </c>
      <c r="C16" s="547">
        <f>103.94/1000</f>
        <v>0.10394</v>
      </c>
      <c r="D16" s="548" t="s">
        <v>16</v>
      </c>
      <c r="E16" s="547"/>
      <c r="F16" s="547"/>
      <c r="G16" s="547"/>
      <c r="H16" s="547"/>
      <c r="I16" s="547"/>
      <c r="J16" s="547"/>
      <c r="K16" s="547"/>
      <c r="L16" s="547"/>
      <c r="M16" s="547"/>
      <c r="N16" s="550"/>
      <c r="O16" s="538"/>
    </row>
    <row r="17" spans="1:15" s="4" customFormat="1" ht="12.75">
      <c r="A17" s="538"/>
      <c r="B17" s="546" t="s">
        <v>27</v>
      </c>
      <c r="C17" s="547">
        <f>198/1000</f>
        <v>0.198</v>
      </c>
      <c r="D17" s="548" t="s">
        <v>16</v>
      </c>
      <c r="E17" s="547"/>
      <c r="F17" s="547"/>
      <c r="G17" s="547"/>
      <c r="H17" s="547"/>
      <c r="I17" s="547"/>
      <c r="J17" s="547"/>
      <c r="K17" s="547"/>
      <c r="L17" s="547"/>
      <c r="M17" s="547"/>
      <c r="N17" s="550"/>
      <c r="O17" s="538"/>
    </row>
    <row r="18" spans="1:15" s="4" customFormat="1" ht="12.75">
      <c r="A18" s="538"/>
      <c r="B18" s="546" t="s">
        <v>28</v>
      </c>
      <c r="C18" s="547">
        <f>1367/1000</f>
        <v>1.367</v>
      </c>
      <c r="D18" s="548" t="s">
        <v>16</v>
      </c>
      <c r="E18" s="547"/>
      <c r="F18" s="547"/>
      <c r="G18" s="547"/>
      <c r="H18" s="547"/>
      <c r="I18" s="547"/>
      <c r="J18" s="547"/>
      <c r="K18" s="547"/>
      <c r="L18" s="547"/>
      <c r="M18" s="547"/>
      <c r="N18" s="550"/>
      <c r="O18" s="538"/>
    </row>
    <row r="19" spans="1:15" s="4" customFormat="1" ht="12.75">
      <c r="A19" s="538"/>
      <c r="B19" s="553" t="s">
        <v>29</v>
      </c>
      <c r="C19" s="547">
        <v>1.092</v>
      </c>
      <c r="D19" s="444" t="s">
        <v>14</v>
      </c>
      <c r="E19" s="561"/>
      <c r="F19" s="561"/>
      <c r="G19" s="561"/>
      <c r="H19" s="561"/>
      <c r="I19" s="561"/>
      <c r="J19" s="561"/>
      <c r="K19" s="561"/>
      <c r="L19" s="561"/>
      <c r="M19" s="561"/>
      <c r="N19" s="562"/>
      <c r="O19" s="538"/>
    </row>
    <row r="20" spans="1:15" s="4" customFormat="1" ht="12.75">
      <c r="A20" s="538"/>
      <c r="B20" s="546" t="s">
        <v>30</v>
      </c>
      <c r="C20" s="547">
        <f>29.1/1000</f>
        <v>0.0291</v>
      </c>
      <c r="D20" s="548" t="s">
        <v>16</v>
      </c>
      <c r="E20" s="547"/>
      <c r="F20" s="547"/>
      <c r="G20" s="547"/>
      <c r="H20" s="547"/>
      <c r="I20" s="547"/>
      <c r="J20" s="547"/>
      <c r="K20" s="547"/>
      <c r="L20" s="547"/>
      <c r="M20" s="547"/>
      <c r="N20" s="550"/>
      <c r="O20" s="538"/>
    </row>
    <row r="21" spans="1:15" s="4" customFormat="1" ht="12.75">
      <c r="A21" s="538"/>
      <c r="B21" s="546" t="s">
        <v>31</v>
      </c>
      <c r="C21" s="547">
        <f>670/1000</f>
        <v>0.67</v>
      </c>
      <c r="D21" s="548" t="s">
        <v>16</v>
      </c>
      <c r="E21" s="547"/>
      <c r="F21" s="547"/>
      <c r="G21" s="547"/>
      <c r="H21" s="547"/>
      <c r="I21" s="547"/>
      <c r="J21" s="547"/>
      <c r="K21" s="547"/>
      <c r="L21" s="547"/>
      <c r="M21" s="547"/>
      <c r="N21" s="550"/>
      <c r="O21" s="538"/>
    </row>
    <row r="22" spans="1:15" s="6" customFormat="1" ht="12.75">
      <c r="A22" s="554"/>
      <c r="B22" s="555" t="s">
        <v>32</v>
      </c>
      <c r="C22" s="556">
        <f>440/1000</f>
        <v>0.44</v>
      </c>
      <c r="D22" s="548" t="s">
        <v>16</v>
      </c>
      <c r="E22" s="560"/>
      <c r="F22" s="556"/>
      <c r="G22" s="556"/>
      <c r="H22" s="556"/>
      <c r="I22" s="556"/>
      <c r="J22" s="556"/>
      <c r="K22" s="556"/>
      <c r="L22" s="556"/>
      <c r="M22" s="556"/>
      <c r="N22" s="557"/>
      <c r="O22" s="554"/>
    </row>
    <row r="23" spans="1:15" s="4" customFormat="1" ht="12.75">
      <c r="A23" s="538"/>
      <c r="B23" s="546" t="s">
        <v>33</v>
      </c>
      <c r="C23" s="547">
        <f>0.00196/1000</f>
        <v>1.96E-06</v>
      </c>
      <c r="D23" s="548" t="s">
        <v>16</v>
      </c>
      <c r="E23" s="547"/>
      <c r="F23" s="547"/>
      <c r="G23" s="547"/>
      <c r="H23" s="547"/>
      <c r="I23" s="547"/>
      <c r="J23" s="547"/>
      <c r="K23" s="547"/>
      <c r="L23" s="547"/>
      <c r="M23" s="547"/>
      <c r="N23" s="550"/>
      <c r="O23" s="538"/>
    </row>
    <row r="24" spans="1:15" s="4" customFormat="1" ht="12.75">
      <c r="A24" s="538"/>
      <c r="B24" s="546" t="s">
        <v>34</v>
      </c>
      <c r="C24" s="547">
        <f>113/1000</f>
        <v>0.113</v>
      </c>
      <c r="D24" s="548" t="s">
        <v>16</v>
      </c>
      <c r="E24" s="547"/>
      <c r="F24" s="547"/>
      <c r="G24" s="547"/>
      <c r="H24" s="547"/>
      <c r="I24" s="547"/>
      <c r="J24" s="547"/>
      <c r="K24" s="547"/>
      <c r="L24" s="547"/>
      <c r="M24" s="547"/>
      <c r="N24" s="550"/>
      <c r="O24" s="538"/>
    </row>
    <row r="25" spans="1:15" s="4" customFormat="1" ht="12.75">
      <c r="A25" s="538"/>
      <c r="B25" s="546" t="s">
        <v>35</v>
      </c>
      <c r="C25" s="547">
        <f>299/1000</f>
        <v>0.299</v>
      </c>
      <c r="D25" s="548" t="s">
        <v>16</v>
      </c>
      <c r="E25" s="547"/>
      <c r="F25" s="547"/>
      <c r="G25" s="547"/>
      <c r="H25" s="547"/>
      <c r="I25" s="547"/>
      <c r="J25" s="547"/>
      <c r="K25" s="547"/>
      <c r="L25" s="547"/>
      <c r="M25" s="547"/>
      <c r="N25" s="550"/>
      <c r="O25" s="538"/>
    </row>
    <row r="26" spans="1:15" s="4" customFormat="1" ht="12.75">
      <c r="A26" s="538"/>
      <c r="B26" s="546" t="s">
        <v>36</v>
      </c>
      <c r="C26" s="547">
        <f>120/1000</f>
        <v>0.12</v>
      </c>
      <c r="D26" s="548" t="s">
        <v>16</v>
      </c>
      <c r="E26" s="547"/>
      <c r="F26" s="547"/>
      <c r="G26" s="547"/>
      <c r="H26" s="547"/>
      <c r="I26" s="547"/>
      <c r="J26" s="547"/>
      <c r="K26" s="547"/>
      <c r="L26" s="547"/>
      <c r="M26" s="547"/>
      <c r="N26" s="550"/>
      <c r="O26" s="538"/>
    </row>
    <row r="27" spans="1:15" s="4" customFormat="1" ht="12.75">
      <c r="A27" s="538"/>
      <c r="B27" s="546" t="s">
        <v>37</v>
      </c>
      <c r="C27" s="547">
        <v>0.525</v>
      </c>
      <c r="D27" s="444" t="s">
        <v>14</v>
      </c>
      <c r="E27" s="561"/>
      <c r="F27" s="561"/>
      <c r="G27" s="561"/>
      <c r="H27" s="561"/>
      <c r="I27" s="561"/>
      <c r="J27" s="561"/>
      <c r="K27" s="561"/>
      <c r="L27" s="561"/>
      <c r="M27" s="561"/>
      <c r="N27" s="562"/>
      <c r="O27" s="538"/>
    </row>
    <row r="28" spans="1:15" s="4" customFormat="1" ht="12.75">
      <c r="A28" s="538"/>
      <c r="B28" s="546" t="s">
        <v>38</v>
      </c>
      <c r="C28" s="547">
        <v>3.664</v>
      </c>
      <c r="D28" s="444" t="s">
        <v>14</v>
      </c>
      <c r="E28" s="561"/>
      <c r="F28" s="561"/>
      <c r="G28" s="561"/>
      <c r="H28" s="561"/>
      <c r="I28" s="561"/>
      <c r="J28" s="561"/>
      <c r="K28" s="561"/>
      <c r="L28" s="561"/>
      <c r="M28" s="561"/>
      <c r="N28" s="562"/>
      <c r="O28" s="538"/>
    </row>
    <row r="29" spans="1:15" s="4" customFormat="1" ht="12.75">
      <c r="A29" s="538"/>
      <c r="B29" s="546" t="s">
        <v>39</v>
      </c>
      <c r="C29" s="547">
        <v>0.223</v>
      </c>
      <c r="D29" s="444" t="s">
        <v>14</v>
      </c>
      <c r="E29" s="561"/>
      <c r="F29" s="561"/>
      <c r="G29" s="561"/>
      <c r="H29" s="561"/>
      <c r="I29" s="561"/>
      <c r="J29" s="561"/>
      <c r="K29" s="561"/>
      <c r="L29" s="561"/>
      <c r="M29" s="561"/>
      <c r="N29" s="562"/>
      <c r="O29" s="538"/>
    </row>
    <row r="30" spans="1:15" s="4" customFormat="1" ht="12.75">
      <c r="A30" s="538"/>
      <c r="B30" s="546" t="s">
        <v>40</v>
      </c>
      <c r="C30" s="547">
        <v>0.477</v>
      </c>
      <c r="D30" s="444" t="s">
        <v>14</v>
      </c>
      <c r="E30" s="561"/>
      <c r="F30" s="561"/>
      <c r="G30" s="561"/>
      <c r="H30" s="561"/>
      <c r="I30" s="561"/>
      <c r="J30" s="561"/>
      <c r="K30" s="561"/>
      <c r="L30" s="561"/>
      <c r="M30" s="561"/>
      <c r="N30" s="562"/>
      <c r="O30" s="538"/>
    </row>
    <row r="31" spans="1:15" s="4" customFormat="1" ht="12.75">
      <c r="A31" s="538"/>
      <c r="B31" s="546" t="s">
        <v>41</v>
      </c>
      <c r="C31" s="547">
        <v>0.318</v>
      </c>
      <c r="D31" s="444" t="s">
        <v>14</v>
      </c>
      <c r="E31" s="561"/>
      <c r="F31" s="561"/>
      <c r="G31" s="561"/>
      <c r="H31" s="561"/>
      <c r="I31" s="561"/>
      <c r="J31" s="561"/>
      <c r="K31" s="561"/>
      <c r="L31" s="561"/>
      <c r="M31" s="561"/>
      <c r="N31" s="562"/>
      <c r="O31" s="538"/>
    </row>
    <row r="32" spans="1:15" s="4" customFormat="1" ht="12.75">
      <c r="A32" s="538"/>
      <c r="B32" s="546" t="s">
        <v>42</v>
      </c>
      <c r="C32" s="547">
        <v>0.596</v>
      </c>
      <c r="D32" s="444" t="s">
        <v>14</v>
      </c>
      <c r="E32" s="561"/>
      <c r="F32" s="561"/>
      <c r="G32" s="561"/>
      <c r="H32" s="561"/>
      <c r="I32" s="561"/>
      <c r="J32" s="561"/>
      <c r="K32" s="561"/>
      <c r="L32" s="561"/>
      <c r="M32" s="561"/>
      <c r="N32" s="562"/>
      <c r="O32" s="538"/>
    </row>
    <row r="33" spans="1:15" s="4" customFormat="1" ht="12.75">
      <c r="A33" s="538"/>
      <c r="B33" s="546" t="s">
        <v>43</v>
      </c>
      <c r="C33" s="547">
        <v>0.522</v>
      </c>
      <c r="D33" s="444" t="s">
        <v>14</v>
      </c>
      <c r="E33" s="561"/>
      <c r="F33" s="561"/>
      <c r="G33" s="561"/>
      <c r="H33" s="561"/>
      <c r="I33" s="561"/>
      <c r="J33" s="561"/>
      <c r="K33" s="561"/>
      <c r="L33" s="561"/>
      <c r="M33" s="561"/>
      <c r="N33" s="562"/>
      <c r="O33" s="538"/>
    </row>
    <row r="34" spans="1:15" s="4" customFormat="1" ht="12.75">
      <c r="A34" s="538"/>
      <c r="B34" s="546" t="s">
        <v>44</v>
      </c>
      <c r="C34" s="547">
        <v>0.415</v>
      </c>
      <c r="D34" s="444" t="s">
        <v>14</v>
      </c>
      <c r="E34" s="561"/>
      <c r="F34" s="561"/>
      <c r="G34" s="561"/>
      <c r="H34" s="561"/>
      <c r="I34" s="561"/>
      <c r="J34" s="561"/>
      <c r="K34" s="561"/>
      <c r="L34" s="561"/>
      <c r="M34" s="561"/>
      <c r="N34" s="562"/>
      <c r="O34" s="538"/>
    </row>
    <row r="35" spans="1:15" s="4" customFormat="1" ht="12.75">
      <c r="A35" s="538"/>
      <c r="B35" s="546" t="s">
        <v>45</v>
      </c>
      <c r="C35" s="547">
        <v>0.524</v>
      </c>
      <c r="D35" s="444" t="s">
        <v>14</v>
      </c>
      <c r="E35" s="561"/>
      <c r="F35" s="561"/>
      <c r="G35" s="561"/>
      <c r="H35" s="561"/>
      <c r="I35" s="561"/>
      <c r="J35" s="561"/>
      <c r="K35" s="561"/>
      <c r="L35" s="561"/>
      <c r="M35" s="561"/>
      <c r="N35" s="562"/>
      <c r="O35" s="538"/>
    </row>
    <row r="36" spans="1:15" s="4" customFormat="1" ht="13.5" thickBot="1">
      <c r="A36" s="538"/>
      <c r="B36" s="558" t="s">
        <v>46</v>
      </c>
      <c r="C36" s="559">
        <v>0.298</v>
      </c>
      <c r="D36" s="445" t="s">
        <v>14</v>
      </c>
      <c r="E36" s="563"/>
      <c r="F36" s="563"/>
      <c r="G36" s="563"/>
      <c r="H36" s="563"/>
      <c r="I36" s="563"/>
      <c r="J36" s="563"/>
      <c r="K36" s="563"/>
      <c r="L36" s="563"/>
      <c r="M36" s="563"/>
      <c r="N36" s="564"/>
      <c r="O36" s="538"/>
    </row>
    <row r="37" spans="1:15" ht="12.75">
      <c r="A37" s="347"/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</row>
    <row r="38" spans="1:15" ht="12.75">
      <c r="A38" s="347"/>
      <c r="B38" s="347"/>
      <c r="C38" s="347"/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</row>
    <row r="39" spans="2:4" ht="25.5" customHeight="1">
      <c r="B39" s="832" t="s">
        <v>232</v>
      </c>
      <c r="C39" s="832"/>
      <c r="D39" s="473"/>
    </row>
    <row r="42" ht="12.75">
      <c r="B42" t="s">
        <v>231</v>
      </c>
    </row>
  </sheetData>
  <sheetProtection password="CC98" sheet="1" objects="1" scenarios="1" selectLockedCells="1"/>
  <mergeCells count="3">
    <mergeCell ref="B1:F1"/>
    <mergeCell ref="B3:N3"/>
    <mergeCell ref="B39:C39"/>
  </mergeCells>
  <hyperlinks>
    <hyperlink ref="B1:F1" location="Übersicht!B24" display="Zurück zur Übersicht"/>
    <hyperlink ref="D5" r:id="rId1" display="CO2-Faktor, DEHST 2012, Dokument verfügbar unter: http://www.dehst.de/SharedDocs/Downloads/DE/Gesetze-Verordnungen/ZuV_2012.html"/>
    <hyperlink ref="D9" r:id="rId2" display="CO2-Faktor, DEHST 2012, Dokument verfügbar unter: http://www.dehst.de/SharedDocs/Downloads/DE/Gesetze-Verordnungen/ZuV_2012.html"/>
    <hyperlink ref="D11" r:id="rId3" display="CO2-Faktor, DEHST 2012, Dokument verfügbar unter: http://www.dehst.de/SharedDocs/Downloads/DE/Gesetze-Verordnungen/ZuV_2012.html"/>
    <hyperlink ref="D15" r:id="rId4" display="CO2-Faktor, DEHST 2012, Dokument verfügbar unter: http://www.dehst.de/SharedDocs/Downloads/DE/Gesetze-Verordnungen/ZuV_2012.html"/>
    <hyperlink ref="D19" r:id="rId5" display="CO2-Faktor, DEHST 2012, Dokument verfügbar unter: http://www.dehst.de/SharedDocs/Downloads/DE/Gesetze-Verordnungen/ZuV_2012.html"/>
    <hyperlink ref="D27:D36" r:id="rId6" display="CO2-Faktor, DEHST 2012, Dokument verfügbar unter: http://www.dehst.de/SharedDocs/Downloads/DE/Gesetze-Verordnungen/ZuV_2012.html"/>
  </hyperlinks>
  <printOptions/>
  <pageMargins left="0.7" right="0.7" top="0.787401575" bottom="0.787401575" header="0.3" footer="0.3"/>
  <pageSetup horizontalDpi="600" verticalDpi="600" orientation="portrait" paperSize="9" r:id="rId7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2:I14"/>
  <sheetViews>
    <sheetView showGridLines="0" zoomScalePageLayoutView="0" workbookViewId="0" topLeftCell="A1">
      <selection activeCell="I17" sqref="I17"/>
    </sheetView>
  </sheetViews>
  <sheetFormatPr defaultColWidth="11.421875" defaultRowHeight="12.75"/>
  <cols>
    <col min="1" max="1" width="8.8515625" style="0" customWidth="1"/>
  </cols>
  <sheetData>
    <row r="2" spans="1:9" ht="12.75">
      <c r="A2" s="347"/>
      <c r="B2" s="347"/>
      <c r="C2" s="347"/>
      <c r="D2" s="347"/>
      <c r="E2" s="347"/>
      <c r="F2" s="347"/>
      <c r="G2" s="347"/>
      <c r="H2" s="347"/>
      <c r="I2" s="347"/>
    </row>
    <row r="3" spans="1:9" ht="24" customHeight="1">
      <c r="A3" s="347"/>
      <c r="B3" s="833" t="s">
        <v>188</v>
      </c>
      <c r="C3" s="833"/>
      <c r="D3" s="833"/>
      <c r="E3" s="833"/>
      <c r="F3" s="833"/>
      <c r="G3" s="833"/>
      <c r="H3" s="833"/>
      <c r="I3" s="347"/>
    </row>
    <row r="4" spans="1:9" ht="12.75">
      <c r="A4" s="347"/>
      <c r="B4" s="347"/>
      <c r="C4" s="347"/>
      <c r="D4" s="347"/>
      <c r="E4" s="347"/>
      <c r="F4" s="347"/>
      <c r="G4" s="347"/>
      <c r="H4" s="347"/>
      <c r="I4" s="347"/>
    </row>
    <row r="5" spans="1:9" ht="12.75">
      <c r="A5" s="347"/>
      <c r="B5" s="347"/>
      <c r="C5" s="347"/>
      <c r="D5" s="347"/>
      <c r="E5" s="347"/>
      <c r="F5" s="347"/>
      <c r="G5" s="347"/>
      <c r="H5" s="347"/>
      <c r="I5" s="347"/>
    </row>
    <row r="6" spans="1:9" ht="12.75">
      <c r="A6" s="347"/>
      <c r="B6" s="347"/>
      <c r="C6" s="347"/>
      <c r="D6" s="347"/>
      <c r="E6" s="347"/>
      <c r="F6" s="347"/>
      <c r="G6" s="347"/>
      <c r="H6" s="347"/>
      <c r="I6" s="347"/>
    </row>
    <row r="7" spans="1:9" ht="12.75">
      <c r="A7" s="347"/>
      <c r="B7" s="347"/>
      <c r="C7" s="347"/>
      <c r="D7" s="347"/>
      <c r="E7" s="347"/>
      <c r="F7" s="347"/>
      <c r="G7" s="347"/>
      <c r="H7" s="347"/>
      <c r="I7" s="347"/>
    </row>
    <row r="8" spans="1:9" ht="12.75">
      <c r="A8" s="347"/>
      <c r="B8" s="347"/>
      <c r="C8" s="347"/>
      <c r="D8" s="347"/>
      <c r="E8" s="347"/>
      <c r="F8" s="347"/>
      <c r="G8" s="347"/>
      <c r="H8" s="347"/>
      <c r="I8" s="347"/>
    </row>
    <row r="9" spans="1:9" ht="12.75">
      <c r="A9" s="347"/>
      <c r="B9" s="347"/>
      <c r="C9" s="347"/>
      <c r="D9" s="347"/>
      <c r="E9" s="347"/>
      <c r="F9" s="347"/>
      <c r="G9" s="347"/>
      <c r="H9" s="347"/>
      <c r="I9" s="347"/>
    </row>
    <row r="10" spans="1:9" ht="12.75">
      <c r="A10" s="347"/>
      <c r="B10" s="347"/>
      <c r="C10" s="347"/>
      <c r="D10" s="347"/>
      <c r="E10" s="347"/>
      <c r="F10" s="347"/>
      <c r="G10" s="347"/>
      <c r="H10" s="347"/>
      <c r="I10" s="347"/>
    </row>
    <row r="11" spans="1:9" ht="12.75">
      <c r="A11" s="347"/>
      <c r="B11" s="347"/>
      <c r="C11" s="347"/>
      <c r="D11" s="347"/>
      <c r="E11" s="347"/>
      <c r="F11" s="347"/>
      <c r="G11" s="347"/>
      <c r="H11" s="347"/>
      <c r="I11" s="347"/>
    </row>
    <row r="12" spans="1:9" ht="12.75">
      <c r="A12" s="347"/>
      <c r="B12" s="347"/>
      <c r="C12" s="347"/>
      <c r="D12" s="347"/>
      <c r="E12" s="347"/>
      <c r="F12" s="347"/>
      <c r="G12" s="347"/>
      <c r="H12" s="347"/>
      <c r="I12" s="347"/>
    </row>
    <row r="13" spans="1:9" ht="12.75">
      <c r="A13" s="347"/>
      <c r="B13" s="347"/>
      <c r="C13" s="347"/>
      <c r="D13" s="347"/>
      <c r="E13" s="347"/>
      <c r="F13" s="347"/>
      <c r="G13" s="347"/>
      <c r="H13" s="347"/>
      <c r="I13" s="347"/>
    </row>
    <row r="14" spans="1:9" ht="12.75">
      <c r="A14" s="347"/>
      <c r="B14" s="347"/>
      <c r="C14" s="347"/>
      <c r="D14" s="347"/>
      <c r="E14" s="347"/>
      <c r="F14" s="347"/>
      <c r="G14" s="347"/>
      <c r="H14" s="347"/>
      <c r="I14" s="347"/>
    </row>
  </sheetData>
  <sheetProtection password="CC98" sheet="1" objects="1" scenarios="1" selectLockedCells="1"/>
  <mergeCells count="1">
    <mergeCell ref="B3:H3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rgb="FF0070C0"/>
    <pageSetUpPr fitToPage="1"/>
  </sheetPr>
  <dimension ref="A1:AC202"/>
  <sheetViews>
    <sheetView zoomScalePageLayoutView="0" workbookViewId="0" topLeftCell="A26">
      <selection activeCell="O84" sqref="O84:Q84"/>
    </sheetView>
  </sheetViews>
  <sheetFormatPr defaultColWidth="11.421875" defaultRowHeight="12.75"/>
  <cols>
    <col min="1" max="1" width="1.28515625" style="99" customWidth="1"/>
    <col min="2" max="2" width="2.00390625" style="99" customWidth="1"/>
    <col min="3" max="3" width="2.8515625" style="99" customWidth="1"/>
    <col min="4" max="4" width="5.57421875" style="99" customWidth="1"/>
    <col min="5" max="5" width="14.7109375" style="99" customWidth="1"/>
    <col min="6" max="6" width="8.8515625" style="99" customWidth="1"/>
    <col min="7" max="7" width="9.140625" style="99" customWidth="1"/>
    <col min="8" max="8" width="11.421875" style="99" customWidth="1"/>
    <col min="9" max="10" width="7.28125" style="99" customWidth="1"/>
    <col min="11" max="11" width="5.7109375" style="99" customWidth="1"/>
    <col min="12" max="12" width="7.140625" style="99" customWidth="1"/>
    <col min="13" max="13" width="25.57421875" style="99" customWidth="1"/>
    <col min="14" max="14" width="5.8515625" style="99" customWidth="1"/>
    <col min="15" max="15" width="4.8515625" style="99" customWidth="1"/>
    <col min="16" max="16" width="20.140625" style="99" customWidth="1"/>
    <col min="17" max="17" width="7.00390625" style="99" customWidth="1"/>
    <col min="18" max="18" width="8.421875" style="99" customWidth="1"/>
    <col min="19" max="19" width="3.140625" style="99" customWidth="1"/>
    <col min="20" max="20" width="12.421875" style="99" customWidth="1"/>
    <col min="21" max="21" width="4.140625" style="99" customWidth="1"/>
    <col min="22" max="22" width="2.140625" style="99" customWidth="1"/>
    <col min="23" max="28" width="11.421875" style="99" customWidth="1"/>
    <col min="29" max="29" width="18.57421875" style="99" customWidth="1"/>
    <col min="30" max="16384" width="11.421875" style="99" customWidth="1"/>
  </cols>
  <sheetData>
    <row r="1" spans="1:27" ht="7.5" customHeight="1" thickBo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98"/>
      <c r="Y1" s="98"/>
      <c r="Z1" s="98"/>
      <c r="AA1" s="98"/>
    </row>
    <row r="2" spans="1:27" ht="7.5" customHeight="1" thickTop="1">
      <c r="A2" s="140"/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3"/>
      <c r="W2" s="140"/>
      <c r="X2" s="98"/>
      <c r="Y2" s="98"/>
      <c r="Z2" s="98"/>
      <c r="AA2" s="98"/>
    </row>
    <row r="3" spans="1:27" ht="12.75">
      <c r="A3" s="140"/>
      <c r="B3" s="144"/>
      <c r="C3" s="145"/>
      <c r="D3" s="146" t="s">
        <v>9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7"/>
      <c r="W3" s="140"/>
      <c r="X3" s="98"/>
      <c r="Y3" s="98"/>
      <c r="Z3" s="98"/>
      <c r="AA3" s="98"/>
    </row>
    <row r="4" spans="1:27" ht="5.25" customHeight="1">
      <c r="A4" s="140"/>
      <c r="B4" s="144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7"/>
      <c r="W4" s="140"/>
      <c r="X4" s="98"/>
      <c r="Y4" s="98"/>
      <c r="Z4" s="98"/>
      <c r="AA4" s="98"/>
    </row>
    <row r="5" spans="1:27" ht="12.75">
      <c r="A5" s="147"/>
      <c r="B5" s="145"/>
      <c r="C5" s="145"/>
      <c r="D5" s="146" t="s">
        <v>47</v>
      </c>
      <c r="E5" s="148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7"/>
      <c r="W5" s="140"/>
      <c r="X5" s="98"/>
      <c r="Y5" s="98"/>
      <c r="Z5" s="98"/>
      <c r="AA5" s="98"/>
    </row>
    <row r="6" spans="1:27" ht="9" customHeight="1">
      <c r="A6" s="147"/>
      <c r="B6" s="145"/>
      <c r="C6" s="145"/>
      <c r="D6" s="146"/>
      <c r="E6" s="148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7"/>
      <c r="W6" s="140"/>
      <c r="X6" s="98"/>
      <c r="Y6" s="98"/>
      <c r="Z6" s="98"/>
      <c r="AA6" s="98"/>
    </row>
    <row r="7" spans="1:27" ht="5.25" customHeight="1">
      <c r="A7" s="147"/>
      <c r="B7" s="145"/>
      <c r="C7" s="151"/>
      <c r="D7" s="302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4"/>
      <c r="V7" s="147"/>
      <c r="W7" s="140"/>
      <c r="X7" s="98"/>
      <c r="Y7" s="98"/>
      <c r="Z7" s="98"/>
      <c r="AA7" s="98"/>
    </row>
    <row r="8" spans="1:27" ht="12.75">
      <c r="A8" s="147"/>
      <c r="B8" s="145"/>
      <c r="C8" s="155"/>
      <c r="D8" s="659" t="s">
        <v>236</v>
      </c>
      <c r="E8" s="659"/>
      <c r="F8" s="590" t="str">
        <f>Intro!L13</f>
        <v>Bitte tragen Sie den Namen der Institution ein</v>
      </c>
      <c r="G8" s="591"/>
      <c r="H8" s="591"/>
      <c r="I8" s="591"/>
      <c r="J8" s="591"/>
      <c r="K8" s="591"/>
      <c r="L8" s="591"/>
      <c r="M8" s="591"/>
      <c r="N8" s="591"/>
      <c r="O8" s="591"/>
      <c r="P8" s="591"/>
      <c r="Q8" s="591"/>
      <c r="R8" s="591"/>
      <c r="S8" s="591"/>
      <c r="T8" s="592"/>
      <c r="U8" s="160"/>
      <c r="V8" s="147"/>
      <c r="W8" s="140"/>
      <c r="X8" s="98"/>
      <c r="Y8" s="98"/>
      <c r="Z8" s="98"/>
      <c r="AA8" s="98"/>
    </row>
    <row r="9" spans="1:27" ht="3.75" customHeight="1">
      <c r="A9" s="147"/>
      <c r="B9" s="145"/>
      <c r="C9" s="155"/>
      <c r="D9" s="455"/>
      <c r="E9" s="455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60"/>
      <c r="V9" s="147"/>
      <c r="W9" s="140"/>
      <c r="X9" s="98"/>
      <c r="Y9" s="98"/>
      <c r="Z9" s="98"/>
      <c r="AA9" s="98"/>
    </row>
    <row r="10" spans="1:27" ht="12.75">
      <c r="A10" s="147"/>
      <c r="B10" s="145"/>
      <c r="C10" s="155"/>
      <c r="D10" s="659" t="s">
        <v>189</v>
      </c>
      <c r="E10" s="659"/>
      <c r="F10" s="660" t="str">
        <f>Intro!L16</f>
        <v>Bitte tragen Sie den Titel des Projektes ein</v>
      </c>
      <c r="G10" s="661"/>
      <c r="H10" s="661"/>
      <c r="I10" s="661"/>
      <c r="J10" s="661"/>
      <c r="K10" s="661"/>
      <c r="L10" s="661"/>
      <c r="M10" s="661"/>
      <c r="N10" s="661"/>
      <c r="O10" s="661"/>
      <c r="P10" s="661"/>
      <c r="Q10" s="661"/>
      <c r="R10" s="661"/>
      <c r="S10" s="661"/>
      <c r="T10" s="662"/>
      <c r="U10" s="160"/>
      <c r="V10" s="147"/>
      <c r="W10" s="140"/>
      <c r="X10" s="98"/>
      <c r="Y10" s="98"/>
      <c r="Z10" s="98"/>
      <c r="AA10" s="98"/>
    </row>
    <row r="11" spans="1:27" ht="6.75" customHeight="1">
      <c r="A11" s="147"/>
      <c r="B11" s="145"/>
      <c r="C11" s="167"/>
      <c r="D11" s="307"/>
      <c r="E11" s="168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70"/>
      <c r="V11" s="147"/>
      <c r="W11" s="140"/>
      <c r="X11" s="98"/>
      <c r="Y11" s="98"/>
      <c r="Z11" s="98"/>
      <c r="AA11" s="98"/>
    </row>
    <row r="12" spans="1:23" ht="8.25" customHeight="1">
      <c r="A12" s="149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49"/>
      <c r="W12" s="150"/>
    </row>
    <row r="13" spans="1:27" ht="6" customHeight="1">
      <c r="A13" s="147"/>
      <c r="B13" s="145"/>
      <c r="C13" s="151"/>
      <c r="D13" s="152"/>
      <c r="E13" s="152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4"/>
      <c r="V13" s="147"/>
      <c r="W13" s="140"/>
      <c r="X13" s="98"/>
      <c r="Y13" s="98"/>
      <c r="Z13" s="98"/>
      <c r="AA13" s="98"/>
    </row>
    <row r="14" spans="1:27" ht="12.75">
      <c r="A14" s="147"/>
      <c r="B14" s="145"/>
      <c r="C14" s="155"/>
      <c r="D14" s="156" t="s">
        <v>109</v>
      </c>
      <c r="E14" s="157"/>
      <c r="F14" s="158"/>
      <c r="G14" s="158"/>
      <c r="H14" s="158"/>
      <c r="I14" s="158"/>
      <c r="J14" s="159"/>
      <c r="K14" s="159"/>
      <c r="L14" s="158"/>
      <c r="M14" s="158"/>
      <c r="N14" s="159"/>
      <c r="O14" s="159"/>
      <c r="P14" s="159"/>
      <c r="Q14" s="158"/>
      <c r="R14" s="158"/>
      <c r="S14" s="158"/>
      <c r="T14" s="158"/>
      <c r="U14" s="160"/>
      <c r="V14" s="147"/>
      <c r="W14" s="140"/>
      <c r="X14" s="98"/>
      <c r="Y14" s="98"/>
      <c r="Z14" s="98"/>
      <c r="AA14" s="98"/>
    </row>
    <row r="15" spans="1:27" ht="5.25" customHeight="1">
      <c r="A15" s="147"/>
      <c r="B15" s="145"/>
      <c r="C15" s="155"/>
      <c r="D15" s="157"/>
      <c r="E15" s="157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60"/>
      <c r="V15" s="147"/>
      <c r="W15" s="140"/>
      <c r="X15" s="98"/>
      <c r="Y15" s="98"/>
      <c r="Z15" s="98"/>
      <c r="AA15" s="98"/>
    </row>
    <row r="16" spans="1:27" ht="12.75">
      <c r="A16" s="147"/>
      <c r="B16" s="145"/>
      <c r="C16" s="155"/>
      <c r="D16" s="161"/>
      <c r="E16" s="162" t="s">
        <v>110</v>
      </c>
      <c r="F16" s="162"/>
      <c r="G16" s="163"/>
      <c r="H16" s="163"/>
      <c r="I16" s="164"/>
      <c r="J16" s="162" t="s">
        <v>237</v>
      </c>
      <c r="K16" s="163"/>
      <c r="L16" s="163"/>
      <c r="M16" s="159"/>
      <c r="N16" s="165"/>
      <c r="O16" s="166" t="s">
        <v>111</v>
      </c>
      <c r="P16" s="159"/>
      <c r="Q16" s="162"/>
      <c r="R16" s="52"/>
      <c r="S16" s="52"/>
      <c r="T16" s="52"/>
      <c r="U16" s="160"/>
      <c r="V16" s="147"/>
      <c r="W16" s="140"/>
      <c r="X16" s="98"/>
      <c r="Y16" s="98"/>
      <c r="Z16" s="98"/>
      <c r="AA16" s="98"/>
    </row>
    <row r="17" spans="1:27" ht="8.25" customHeight="1">
      <c r="A17" s="147"/>
      <c r="B17" s="145"/>
      <c r="C17" s="167"/>
      <c r="D17" s="168"/>
      <c r="E17" s="168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70"/>
      <c r="V17" s="147"/>
      <c r="W17" s="140"/>
      <c r="X17" s="98"/>
      <c r="Y17" s="98"/>
      <c r="Z17" s="98"/>
      <c r="AA17" s="98"/>
    </row>
    <row r="18" spans="1:27" s="102" customFormat="1" ht="15" customHeight="1" thickBot="1">
      <c r="A18" s="147"/>
      <c r="B18" s="145"/>
      <c r="C18" s="155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2"/>
      <c r="R18" s="172"/>
      <c r="S18" s="171"/>
      <c r="T18" s="171"/>
      <c r="U18" s="160"/>
      <c r="V18" s="147"/>
      <c r="W18" s="145"/>
      <c r="X18" s="100"/>
      <c r="Y18" s="100"/>
      <c r="Z18" s="100"/>
      <c r="AA18" s="100"/>
    </row>
    <row r="19" spans="1:27" s="102" customFormat="1" ht="20.25" customHeight="1" thickTop="1">
      <c r="A19" s="147"/>
      <c r="B19" s="145"/>
      <c r="C19" s="155"/>
      <c r="D19" s="498"/>
      <c r="E19" s="173"/>
      <c r="F19" s="174" t="s">
        <v>65</v>
      </c>
      <c r="G19" s="175"/>
      <c r="H19" s="175"/>
      <c r="I19" s="174" t="s">
        <v>61</v>
      </c>
      <c r="J19" s="174"/>
      <c r="K19" s="175"/>
      <c r="L19" s="176"/>
      <c r="M19" s="177"/>
      <c r="N19" s="178"/>
      <c r="O19" s="175"/>
      <c r="P19" s="615" t="s">
        <v>148</v>
      </c>
      <c r="Q19" s="615"/>
      <c r="R19" s="615"/>
      <c r="S19" s="615"/>
      <c r="T19" s="616"/>
      <c r="U19" s="160"/>
      <c r="V19" s="147"/>
      <c r="W19" s="145"/>
      <c r="X19" s="100"/>
      <c r="Y19" s="100"/>
      <c r="Z19" s="100"/>
      <c r="AA19" s="100"/>
    </row>
    <row r="20" spans="1:27" s="102" customFormat="1" ht="15" customHeight="1">
      <c r="A20" s="147"/>
      <c r="B20" s="145"/>
      <c r="C20" s="155"/>
      <c r="D20" s="536">
        <v>1</v>
      </c>
      <c r="E20" s="399">
        <v>1</v>
      </c>
      <c r="F20" s="35" t="s">
        <v>4</v>
      </c>
      <c r="G20" s="179"/>
      <c r="H20" s="179"/>
      <c r="I20" s="36">
        <v>0.27</v>
      </c>
      <c r="J20" s="35" t="s">
        <v>3</v>
      </c>
      <c r="K20" s="179"/>
      <c r="L20" s="180"/>
      <c r="M20" s="181"/>
      <c r="N20" s="532">
        <f>D20</f>
        <v>1</v>
      </c>
      <c r="O20" s="399">
        <v>1</v>
      </c>
      <c r="P20" s="35" t="s">
        <v>2</v>
      </c>
      <c r="Q20" s="35">
        <v>6.627</v>
      </c>
      <c r="R20" s="35" t="s">
        <v>59</v>
      </c>
      <c r="S20" s="35"/>
      <c r="T20" s="182"/>
      <c r="U20" s="160"/>
      <c r="V20" s="147"/>
      <c r="W20" s="145"/>
      <c r="X20" s="100"/>
      <c r="Y20" s="100"/>
      <c r="Z20" s="100"/>
      <c r="AA20" s="100"/>
    </row>
    <row r="21" spans="1:27" s="102" customFormat="1" ht="15" customHeight="1">
      <c r="A21" s="147"/>
      <c r="B21" s="145"/>
      <c r="C21" s="155"/>
      <c r="D21" s="498"/>
      <c r="E21" s="399">
        <v>2</v>
      </c>
      <c r="F21" s="35" t="s">
        <v>8</v>
      </c>
      <c r="G21" s="179"/>
      <c r="H21" s="179"/>
      <c r="I21" s="36">
        <v>0.298</v>
      </c>
      <c r="J21" s="35" t="s">
        <v>3</v>
      </c>
      <c r="K21" s="179"/>
      <c r="L21" s="180"/>
      <c r="M21" s="181"/>
      <c r="N21" s="431"/>
      <c r="O21" s="399">
        <v>2</v>
      </c>
      <c r="P21" s="35" t="s">
        <v>7</v>
      </c>
      <c r="Q21" s="35">
        <v>1</v>
      </c>
      <c r="R21" s="54" t="s">
        <v>149</v>
      </c>
      <c r="S21" s="54"/>
      <c r="T21" s="184"/>
      <c r="U21" s="160"/>
      <c r="V21" s="147"/>
      <c r="W21" s="185"/>
      <c r="X21" s="100"/>
      <c r="Y21" s="100"/>
      <c r="Z21" s="100"/>
      <c r="AA21" s="100"/>
    </row>
    <row r="22" spans="1:27" s="102" customFormat="1" ht="15" customHeight="1">
      <c r="A22" s="147"/>
      <c r="B22" s="145"/>
      <c r="C22" s="155"/>
      <c r="D22" s="498"/>
      <c r="E22" s="399">
        <v>3</v>
      </c>
      <c r="F22" s="35" t="s">
        <v>87</v>
      </c>
      <c r="G22" s="179"/>
      <c r="H22" s="179"/>
      <c r="I22" s="36">
        <v>0.455</v>
      </c>
      <c r="J22" s="35" t="s">
        <v>3</v>
      </c>
      <c r="K22" s="179"/>
      <c r="L22" s="180"/>
      <c r="M22" s="181"/>
      <c r="N22" s="431"/>
      <c r="O22" s="399">
        <v>3</v>
      </c>
      <c r="P22" s="35" t="s">
        <v>58</v>
      </c>
      <c r="Q22" s="35">
        <v>7.5</v>
      </c>
      <c r="R22" s="35" t="s">
        <v>145</v>
      </c>
      <c r="S22" s="35"/>
      <c r="T22" s="184"/>
      <c r="U22" s="160"/>
      <c r="V22" s="147"/>
      <c r="W22" s="145"/>
      <c r="X22" s="100"/>
      <c r="Y22" s="100"/>
      <c r="Z22" s="100"/>
      <c r="AA22" s="100"/>
    </row>
    <row r="23" spans="1:27" s="102" customFormat="1" ht="15" customHeight="1">
      <c r="A23" s="147"/>
      <c r="B23" s="145"/>
      <c r="C23" s="155"/>
      <c r="D23" s="498"/>
      <c r="E23" s="399">
        <v>4</v>
      </c>
      <c r="F23" s="35" t="s">
        <v>88</v>
      </c>
      <c r="G23" s="179"/>
      <c r="H23" s="179"/>
      <c r="I23" s="36">
        <v>0.32</v>
      </c>
      <c r="J23" s="35" t="s">
        <v>3</v>
      </c>
      <c r="K23" s="179"/>
      <c r="L23" s="180"/>
      <c r="M23" s="181"/>
      <c r="N23" s="431"/>
      <c r="O23" s="399">
        <v>4</v>
      </c>
      <c r="P23" s="35" t="s">
        <v>10</v>
      </c>
      <c r="Q23" s="35">
        <v>10.03</v>
      </c>
      <c r="R23" s="35" t="s">
        <v>59</v>
      </c>
      <c r="S23" s="35"/>
      <c r="T23" s="186"/>
      <c r="U23" s="160"/>
      <c r="V23" s="147"/>
      <c r="W23" s="145"/>
      <c r="X23" s="100"/>
      <c r="Y23" s="100"/>
      <c r="Z23" s="100"/>
      <c r="AA23" s="100"/>
    </row>
    <row r="24" spans="1:27" s="102" customFormat="1" ht="15" customHeight="1">
      <c r="A24" s="147"/>
      <c r="B24" s="145"/>
      <c r="C24" s="155"/>
      <c r="D24" s="498"/>
      <c r="E24" s="399">
        <v>5</v>
      </c>
      <c r="F24" s="35" t="s">
        <v>89</v>
      </c>
      <c r="G24" s="179"/>
      <c r="H24" s="179"/>
      <c r="I24" s="36">
        <v>0.25</v>
      </c>
      <c r="J24" s="35" t="s">
        <v>3</v>
      </c>
      <c r="K24" s="179"/>
      <c r="L24" s="180"/>
      <c r="M24" s="181"/>
      <c r="N24" s="431"/>
      <c r="O24" s="399">
        <v>5</v>
      </c>
      <c r="P24" s="35" t="s">
        <v>1</v>
      </c>
      <c r="Q24" s="35">
        <v>9.77</v>
      </c>
      <c r="R24" s="35" t="s">
        <v>147</v>
      </c>
      <c r="S24" s="35"/>
      <c r="T24" s="186"/>
      <c r="U24" s="160"/>
      <c r="V24" s="147"/>
      <c r="W24" s="145"/>
      <c r="X24" s="100"/>
      <c r="Y24" s="100"/>
      <c r="Z24" s="100"/>
      <c r="AA24" s="100"/>
    </row>
    <row r="25" spans="1:27" s="102" customFormat="1" ht="15" customHeight="1">
      <c r="A25" s="147"/>
      <c r="B25" s="145"/>
      <c r="C25" s="155"/>
      <c r="D25" s="498"/>
      <c r="E25" s="399">
        <v>6</v>
      </c>
      <c r="F25" s="35" t="s">
        <v>180</v>
      </c>
      <c r="G25" s="179"/>
      <c r="H25" s="179"/>
      <c r="I25" s="103"/>
      <c r="J25" s="54" t="s">
        <v>3</v>
      </c>
      <c r="K25" s="582" t="s">
        <v>203</v>
      </c>
      <c r="L25" s="180"/>
      <c r="M25" s="181"/>
      <c r="N25" s="431"/>
      <c r="O25" s="399">
        <v>6</v>
      </c>
      <c r="P25" s="35" t="s">
        <v>181</v>
      </c>
      <c r="Q25" s="104" t="s">
        <v>69</v>
      </c>
      <c r="R25" s="54" t="s">
        <v>146</v>
      </c>
      <c r="S25" s="54"/>
      <c r="T25" s="186"/>
      <c r="U25" s="160"/>
      <c r="V25" s="147"/>
      <c r="W25" s="145"/>
      <c r="X25" s="100"/>
      <c r="Y25" s="100"/>
      <c r="Z25" s="100"/>
      <c r="AA25" s="100"/>
    </row>
    <row r="26" spans="1:27" s="102" customFormat="1" ht="15" customHeight="1">
      <c r="A26" s="147"/>
      <c r="B26" s="145"/>
      <c r="C26" s="155"/>
      <c r="D26" s="498"/>
      <c r="E26" s="399">
        <v>7</v>
      </c>
      <c r="F26" s="35" t="s">
        <v>92</v>
      </c>
      <c r="G26" s="179"/>
      <c r="H26" s="179"/>
      <c r="I26" s="36">
        <v>0</v>
      </c>
      <c r="J26" s="35" t="s">
        <v>3</v>
      </c>
      <c r="K26" s="179"/>
      <c r="L26" s="180"/>
      <c r="M26" s="181"/>
      <c r="N26" s="431"/>
      <c r="O26" s="399">
        <v>7</v>
      </c>
      <c r="P26" s="35" t="s">
        <v>113</v>
      </c>
      <c r="Q26" s="35">
        <v>1</v>
      </c>
      <c r="R26" s="35" t="s">
        <v>150</v>
      </c>
      <c r="S26" s="35"/>
      <c r="T26" s="186"/>
      <c r="U26" s="160"/>
      <c r="V26" s="147"/>
      <c r="W26" s="145"/>
      <c r="X26" s="100"/>
      <c r="Y26" s="100"/>
      <c r="Z26" s="100"/>
      <c r="AA26" s="100"/>
    </row>
    <row r="27" spans="1:27" s="102" customFormat="1" ht="5.25" customHeight="1" thickBot="1">
      <c r="A27" s="147"/>
      <c r="B27" s="145"/>
      <c r="C27" s="155"/>
      <c r="D27" s="498"/>
      <c r="E27" s="179"/>
      <c r="F27" s="35"/>
      <c r="G27" s="179"/>
      <c r="H27" s="179"/>
      <c r="I27" s="36"/>
      <c r="J27" s="35"/>
      <c r="K27" s="179"/>
      <c r="L27" s="180"/>
      <c r="M27" s="181"/>
      <c r="N27" s="183"/>
      <c r="O27" s="187"/>
      <c r="P27" s="35"/>
      <c r="Q27" s="179"/>
      <c r="R27" s="35"/>
      <c r="S27" s="35"/>
      <c r="T27" s="186"/>
      <c r="U27" s="160"/>
      <c r="V27" s="147"/>
      <c r="W27" s="145"/>
      <c r="X27" s="100"/>
      <c r="Y27" s="100"/>
      <c r="Z27" s="100"/>
      <c r="AA27" s="100"/>
    </row>
    <row r="28" spans="1:27" s="102" customFormat="1" ht="15" customHeight="1" thickBot="1" thickTop="1">
      <c r="A28" s="147"/>
      <c r="B28" s="145"/>
      <c r="C28" s="155"/>
      <c r="D28" s="498"/>
      <c r="E28" s="179"/>
      <c r="F28" s="51" t="s">
        <v>182</v>
      </c>
      <c r="G28" s="179"/>
      <c r="H28" s="179"/>
      <c r="I28" s="272">
        <f>LOOKUP(D20,E20:E26,I20:I26)</f>
        <v>0.27</v>
      </c>
      <c r="J28" s="136" t="str">
        <f>LOOKUP(D20,E20:E26,J20:J26)</f>
        <v>kg/kWh</v>
      </c>
      <c r="K28" s="179"/>
      <c r="L28" s="180"/>
      <c r="M28" s="181"/>
      <c r="N28" s="183"/>
      <c r="O28" s="179"/>
      <c r="P28" s="663" t="s">
        <v>183</v>
      </c>
      <c r="Q28" s="129">
        <f>LOOKUP(N20,O20:O26,Q20:Q26)</f>
        <v>6.627</v>
      </c>
      <c r="R28" s="130" t="str">
        <f>LOOKUP(N20,O20:O26,R20:R26)</f>
        <v>kWh/l</v>
      </c>
      <c r="S28" s="35"/>
      <c r="T28" s="186"/>
      <c r="U28" s="160"/>
      <c r="V28" s="147"/>
      <c r="W28" s="145"/>
      <c r="X28" s="100"/>
      <c r="Y28" s="100"/>
      <c r="Z28" s="100"/>
      <c r="AA28" s="100"/>
    </row>
    <row r="29" spans="1:27" s="102" customFormat="1" ht="15" customHeight="1" thickBot="1" thickTop="1">
      <c r="A29" s="147"/>
      <c r="B29" s="145"/>
      <c r="C29" s="155"/>
      <c r="D29" s="498"/>
      <c r="E29" s="188"/>
      <c r="F29" s="188"/>
      <c r="G29" s="188"/>
      <c r="H29" s="188"/>
      <c r="I29" s="188"/>
      <c r="J29" s="188"/>
      <c r="K29" s="188"/>
      <c r="L29" s="189"/>
      <c r="M29" s="181"/>
      <c r="N29" s="190"/>
      <c r="O29" s="191"/>
      <c r="P29" s="664"/>
      <c r="Q29" s="192"/>
      <c r="R29" s="192"/>
      <c r="S29" s="192"/>
      <c r="T29" s="193"/>
      <c r="U29" s="160"/>
      <c r="V29" s="147"/>
      <c r="W29" s="145"/>
      <c r="X29" s="100"/>
      <c r="Y29" s="100"/>
      <c r="Z29" s="100"/>
      <c r="AA29" s="100"/>
    </row>
    <row r="30" spans="1:27" s="102" customFormat="1" ht="15" customHeight="1" thickBot="1" thickTop="1">
      <c r="A30" s="147"/>
      <c r="B30" s="145"/>
      <c r="C30" s="155"/>
      <c r="D30" s="495"/>
      <c r="E30" s="181"/>
      <c r="F30" s="181"/>
      <c r="G30" s="181"/>
      <c r="H30" s="181"/>
      <c r="I30" s="181"/>
      <c r="J30" s="181"/>
      <c r="K30" s="181"/>
      <c r="L30" s="181"/>
      <c r="M30" s="181"/>
      <c r="N30" s="194"/>
      <c r="O30" s="195"/>
      <c r="P30" s="195"/>
      <c r="Q30" s="196"/>
      <c r="R30" s="196"/>
      <c r="S30" s="196"/>
      <c r="T30" s="195"/>
      <c r="U30" s="160"/>
      <c r="V30" s="147"/>
      <c r="W30" s="145"/>
      <c r="X30" s="100"/>
      <c r="Y30" s="100"/>
      <c r="Z30" s="100"/>
      <c r="AA30" s="100"/>
    </row>
    <row r="31" spans="1:27" s="102" customFormat="1" ht="15" customHeight="1" thickBot="1" thickTop="1">
      <c r="A31" s="147"/>
      <c r="B31" s="145"/>
      <c r="C31" s="155"/>
      <c r="D31" s="498"/>
      <c r="E31" s="197"/>
      <c r="F31" s="198" t="s">
        <v>67</v>
      </c>
      <c r="G31" s="651"/>
      <c r="H31" s="651"/>
      <c r="I31" s="282">
        <v>0.606</v>
      </c>
      <c r="J31" s="199" t="s">
        <v>62</v>
      </c>
      <c r="K31" s="200"/>
      <c r="L31" s="201"/>
      <c r="M31" s="181"/>
      <c r="N31" s="194"/>
      <c r="O31" s="195"/>
      <c r="P31" s="195"/>
      <c r="Q31" s="196"/>
      <c r="R31" s="196"/>
      <c r="S31" s="196"/>
      <c r="T31" s="195"/>
      <c r="U31" s="160"/>
      <c r="V31" s="147"/>
      <c r="W31" s="145"/>
      <c r="X31" s="100"/>
      <c r="Y31" s="100"/>
      <c r="Z31" s="100"/>
      <c r="AA31" s="100"/>
    </row>
    <row r="32" spans="1:27" s="102" customFormat="1" ht="15" customHeight="1" thickTop="1">
      <c r="A32" s="147"/>
      <c r="B32" s="145"/>
      <c r="C32" s="155"/>
      <c r="D32" s="571"/>
      <c r="E32" s="202"/>
      <c r="F32" s="203"/>
      <c r="G32" s="158"/>
      <c r="H32" s="202"/>
      <c r="I32" s="158"/>
      <c r="J32" s="194"/>
      <c r="K32" s="665"/>
      <c r="L32" s="665"/>
      <c r="M32" s="158"/>
      <c r="N32" s="181"/>
      <c r="O32" s="181"/>
      <c r="P32" s="181"/>
      <c r="Q32" s="181"/>
      <c r="R32" s="181"/>
      <c r="S32" s="181"/>
      <c r="T32" s="202"/>
      <c r="U32" s="160"/>
      <c r="V32" s="147"/>
      <c r="W32" s="145"/>
      <c r="X32" s="100"/>
      <c r="Y32" s="100"/>
      <c r="Z32" s="100"/>
      <c r="AA32" s="100"/>
    </row>
    <row r="33" spans="1:27" s="102" customFormat="1" ht="15" customHeight="1">
      <c r="A33" s="145"/>
      <c r="B33" s="204"/>
      <c r="C33" s="151"/>
      <c r="D33" s="205"/>
      <c r="E33" s="205"/>
      <c r="F33" s="206"/>
      <c r="G33" s="153"/>
      <c r="H33" s="205"/>
      <c r="I33" s="153"/>
      <c r="J33" s="207"/>
      <c r="K33" s="208"/>
      <c r="L33" s="208"/>
      <c r="M33" s="153"/>
      <c r="N33" s="209"/>
      <c r="O33" s="209"/>
      <c r="P33" s="209"/>
      <c r="Q33" s="209"/>
      <c r="R33" s="209"/>
      <c r="S33" s="209"/>
      <c r="T33" s="205"/>
      <c r="U33" s="154"/>
      <c r="V33" s="147"/>
      <c r="W33" s="145"/>
      <c r="X33" s="100"/>
      <c r="Y33" s="100"/>
      <c r="Z33" s="100"/>
      <c r="AA33" s="100"/>
    </row>
    <row r="34" spans="1:27" ht="15.75" customHeight="1">
      <c r="A34" s="140"/>
      <c r="B34" s="144"/>
      <c r="C34" s="210"/>
      <c r="D34" s="625" t="s">
        <v>151</v>
      </c>
      <c r="E34" s="626"/>
      <c r="F34" s="626"/>
      <c r="G34" s="626"/>
      <c r="H34" s="626"/>
      <c r="I34" s="626"/>
      <c r="J34" s="626"/>
      <c r="K34" s="626"/>
      <c r="L34" s="626"/>
      <c r="M34" s="626"/>
      <c r="N34" s="626"/>
      <c r="O34" s="626"/>
      <c r="P34" s="626"/>
      <c r="Q34" s="626"/>
      <c r="R34" s="626"/>
      <c r="S34" s="626"/>
      <c r="T34" s="627"/>
      <c r="U34" s="211"/>
      <c r="V34" s="147"/>
      <c r="W34" s="140"/>
      <c r="X34" s="98"/>
      <c r="Y34" s="98"/>
      <c r="Z34" s="98"/>
      <c r="AA34" s="98"/>
    </row>
    <row r="35" spans="1:27" ht="15.75" customHeight="1">
      <c r="A35" s="140"/>
      <c r="B35" s="144"/>
      <c r="C35" s="210"/>
      <c r="D35" s="667"/>
      <c r="E35" s="668"/>
      <c r="F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9"/>
      <c r="U35" s="211"/>
      <c r="V35" s="147"/>
      <c r="W35" s="140"/>
      <c r="X35" s="98"/>
      <c r="Y35" s="98"/>
      <c r="Z35" s="98"/>
      <c r="AA35" s="98"/>
    </row>
    <row r="36" spans="1:27" ht="15.75" customHeight="1">
      <c r="A36" s="140"/>
      <c r="B36" s="144"/>
      <c r="C36" s="210"/>
      <c r="D36" s="667"/>
      <c r="E36" s="668"/>
      <c r="F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9"/>
      <c r="U36" s="211"/>
      <c r="V36" s="147"/>
      <c r="W36" s="140"/>
      <c r="X36" s="98"/>
      <c r="Y36" s="98"/>
      <c r="Z36" s="98"/>
      <c r="AA36" s="98"/>
    </row>
    <row r="37" spans="1:27" ht="15.75" customHeight="1">
      <c r="A37" s="140"/>
      <c r="B37" s="204"/>
      <c r="C37" s="210"/>
      <c r="D37" s="670"/>
      <c r="E37" s="671"/>
      <c r="F37" s="671"/>
      <c r="G37" s="671"/>
      <c r="H37" s="671"/>
      <c r="I37" s="671"/>
      <c r="J37" s="671"/>
      <c r="K37" s="671"/>
      <c r="L37" s="671"/>
      <c r="M37" s="671"/>
      <c r="N37" s="671"/>
      <c r="O37" s="671"/>
      <c r="P37" s="671"/>
      <c r="Q37" s="671"/>
      <c r="R37" s="671"/>
      <c r="S37" s="671"/>
      <c r="T37" s="672"/>
      <c r="U37" s="211"/>
      <c r="V37" s="212"/>
      <c r="W37" s="140"/>
      <c r="X37" s="98"/>
      <c r="Y37" s="98"/>
      <c r="Z37" s="98"/>
      <c r="AA37" s="98"/>
    </row>
    <row r="38" spans="1:29" s="106" customFormat="1" ht="24" customHeight="1">
      <c r="A38" s="213"/>
      <c r="B38" s="214"/>
      <c r="C38" s="155"/>
      <c r="D38" s="455"/>
      <c r="E38" s="461" t="s">
        <v>138</v>
      </c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160"/>
      <c r="V38" s="215"/>
      <c r="W38" s="213"/>
      <c r="X38" s="105"/>
      <c r="Y38" s="105"/>
      <c r="Z38" s="105"/>
      <c r="AA38" s="105"/>
      <c r="AC38" s="107"/>
    </row>
    <row r="39" spans="1:27" ht="4.5" customHeight="1">
      <c r="A39" s="140"/>
      <c r="B39" s="144"/>
      <c r="C39" s="155"/>
      <c r="D39" s="52"/>
      <c r="E39" s="163"/>
      <c r="F39" s="216"/>
      <c r="G39" s="52"/>
      <c r="H39" s="656" t="s">
        <v>75</v>
      </c>
      <c r="I39" s="656"/>
      <c r="J39" s="656"/>
      <c r="K39" s="465"/>
      <c r="L39" s="465"/>
      <c r="M39" s="465"/>
      <c r="N39" s="465"/>
      <c r="O39" s="465"/>
      <c r="P39" s="455"/>
      <c r="Q39" s="455"/>
      <c r="R39" s="455"/>
      <c r="S39" s="585"/>
      <c r="T39" s="455"/>
      <c r="U39" s="160"/>
      <c r="V39" s="147"/>
      <c r="W39" s="140"/>
      <c r="X39" s="98"/>
      <c r="Y39" s="98"/>
      <c r="Z39" s="98"/>
      <c r="AA39" s="98"/>
    </row>
    <row r="40" spans="1:27" ht="22.5" customHeight="1">
      <c r="A40" s="140"/>
      <c r="B40" s="144"/>
      <c r="C40" s="155"/>
      <c r="D40" s="217"/>
      <c r="E40" s="218" t="s">
        <v>71</v>
      </c>
      <c r="F40" s="216"/>
      <c r="G40" s="454"/>
      <c r="H40" s="656"/>
      <c r="I40" s="656"/>
      <c r="J40" s="656"/>
      <c r="K40" s="456"/>
      <c r="L40" s="623" t="s">
        <v>152</v>
      </c>
      <c r="M40" s="623"/>
      <c r="N40" s="456"/>
      <c r="O40" s="673" t="s">
        <v>239</v>
      </c>
      <c r="P40" s="673"/>
      <c r="Q40" s="673"/>
      <c r="R40" s="633" t="s">
        <v>120</v>
      </c>
      <c r="S40" s="633"/>
      <c r="T40" s="634"/>
      <c r="U40" s="160"/>
      <c r="V40" s="147"/>
      <c r="W40" s="219"/>
      <c r="X40" s="98"/>
      <c r="Y40" s="98"/>
      <c r="Z40" s="98"/>
      <c r="AA40" s="98"/>
    </row>
    <row r="41" spans="1:27" ht="6.75" customHeight="1" thickBot="1">
      <c r="A41" s="140"/>
      <c r="B41" s="144"/>
      <c r="C41" s="155"/>
      <c r="D41" s="52"/>
      <c r="E41" s="455"/>
      <c r="F41" s="455"/>
      <c r="G41" s="52"/>
      <c r="H41" s="455"/>
      <c r="I41" s="52"/>
      <c r="J41" s="52"/>
      <c r="K41" s="220"/>
      <c r="L41" s="220"/>
      <c r="M41" s="163"/>
      <c r="N41" s="163"/>
      <c r="O41" s="163"/>
      <c r="P41" s="163"/>
      <c r="Q41" s="455"/>
      <c r="R41" s="455"/>
      <c r="S41" s="585"/>
      <c r="T41" s="455"/>
      <c r="U41" s="160"/>
      <c r="V41" s="147"/>
      <c r="W41" s="140"/>
      <c r="X41" s="98"/>
      <c r="Y41" s="98"/>
      <c r="Z41" s="98"/>
      <c r="AA41" s="98"/>
    </row>
    <row r="42" spans="1:27" ht="19.5" customHeight="1" thickBot="1" thickTop="1">
      <c r="A42" s="140"/>
      <c r="B42" s="144"/>
      <c r="C42" s="155"/>
      <c r="D42" s="52"/>
      <c r="E42" s="455"/>
      <c r="F42" s="455"/>
      <c r="G42" s="52"/>
      <c r="H42" s="619">
        <v>0</v>
      </c>
      <c r="I42" s="624"/>
      <c r="J42" s="620"/>
      <c r="K42" s="220"/>
      <c r="L42" s="621">
        <f>H42*Q28</f>
        <v>0</v>
      </c>
      <c r="M42" s="622"/>
      <c r="N42" s="163"/>
      <c r="O42" s="678">
        <f>L42*I28/1000</f>
        <v>0</v>
      </c>
      <c r="P42" s="679"/>
      <c r="Q42" s="680"/>
      <c r="R42" s="455"/>
      <c r="S42" s="585"/>
      <c r="T42" s="455"/>
      <c r="U42" s="160"/>
      <c r="V42" s="147"/>
      <c r="W42" s="140"/>
      <c r="X42" s="98"/>
      <c r="Y42" s="98"/>
      <c r="Z42" s="98"/>
      <c r="AA42" s="98"/>
    </row>
    <row r="43" spans="1:27" ht="14.25" customHeight="1" thickTop="1">
      <c r="A43" s="140"/>
      <c r="B43" s="144"/>
      <c r="C43" s="155"/>
      <c r="D43" s="52"/>
      <c r="E43" s="455"/>
      <c r="F43" s="455"/>
      <c r="G43" s="52"/>
      <c r="H43" s="455"/>
      <c r="I43" s="52"/>
      <c r="J43" s="52"/>
      <c r="K43" s="220"/>
      <c r="L43" s="220"/>
      <c r="M43" s="163"/>
      <c r="N43" s="163"/>
      <c r="O43" s="163"/>
      <c r="P43" s="455"/>
      <c r="Q43" s="455"/>
      <c r="R43" s="455"/>
      <c r="S43" s="585"/>
      <c r="T43" s="455"/>
      <c r="U43" s="160"/>
      <c r="V43" s="147"/>
      <c r="W43" s="140"/>
      <c r="X43" s="98"/>
      <c r="Y43" s="98"/>
      <c r="Z43" s="98"/>
      <c r="AA43" s="98"/>
    </row>
    <row r="44" spans="1:27" ht="6.75" customHeight="1">
      <c r="A44" s="140"/>
      <c r="B44" s="144"/>
      <c r="C44" s="221"/>
      <c r="D44" s="222"/>
      <c r="E44" s="223"/>
      <c r="F44" s="223"/>
      <c r="G44" s="222"/>
      <c r="H44" s="223"/>
      <c r="I44" s="222"/>
      <c r="J44" s="222"/>
      <c r="K44" s="224"/>
      <c r="L44" s="224"/>
      <c r="M44" s="222"/>
      <c r="N44" s="222"/>
      <c r="O44" s="222"/>
      <c r="P44" s="223"/>
      <c r="Q44" s="223"/>
      <c r="R44" s="223"/>
      <c r="S44" s="223"/>
      <c r="T44" s="223"/>
      <c r="U44" s="225"/>
      <c r="V44" s="147"/>
      <c r="W44" s="140"/>
      <c r="X44" s="98"/>
      <c r="Y44" s="98"/>
      <c r="Z44" s="98"/>
      <c r="AA44" s="98"/>
    </row>
    <row r="45" spans="1:27" ht="15.75" customHeight="1">
      <c r="A45" s="140"/>
      <c r="B45" s="144"/>
      <c r="C45" s="155"/>
      <c r="D45" s="52"/>
      <c r="E45" s="461" t="s">
        <v>139</v>
      </c>
      <c r="F45" s="455"/>
      <c r="G45" s="52"/>
      <c r="H45" s="657" t="s">
        <v>90</v>
      </c>
      <c r="I45" s="657"/>
      <c r="J45" s="657"/>
      <c r="K45" s="456"/>
      <c r="L45" s="623" t="s">
        <v>55</v>
      </c>
      <c r="M45" s="623"/>
      <c r="N45" s="456"/>
      <c r="O45" s="673" t="s">
        <v>205</v>
      </c>
      <c r="P45" s="673"/>
      <c r="Q45" s="673"/>
      <c r="R45" s="455"/>
      <c r="S45" s="585"/>
      <c r="T45" s="455"/>
      <c r="U45" s="160"/>
      <c r="V45" s="147"/>
      <c r="W45" s="140"/>
      <c r="X45" s="98"/>
      <c r="Y45" s="98"/>
      <c r="Z45" s="98"/>
      <c r="AA45" s="98"/>
    </row>
    <row r="46" spans="1:27" ht="7.5" customHeight="1">
      <c r="A46" s="140"/>
      <c r="B46" s="144"/>
      <c r="C46" s="155"/>
      <c r="D46" s="52"/>
      <c r="E46" s="455"/>
      <c r="F46" s="455"/>
      <c r="G46" s="52"/>
      <c r="H46" s="455"/>
      <c r="I46" s="52"/>
      <c r="J46" s="52"/>
      <c r="K46" s="220"/>
      <c r="L46" s="220"/>
      <c r="M46" s="163"/>
      <c r="N46" s="163"/>
      <c r="O46" s="163"/>
      <c r="P46" s="163"/>
      <c r="Q46" s="455"/>
      <c r="R46" s="455"/>
      <c r="S46" s="585"/>
      <c r="T46" s="455"/>
      <c r="U46" s="160"/>
      <c r="V46" s="147"/>
      <c r="W46" s="140"/>
      <c r="X46" s="98"/>
      <c r="Y46" s="98"/>
      <c r="Z46" s="98"/>
      <c r="AA46" s="98"/>
    </row>
    <row r="47" spans="1:27" ht="18.75" customHeight="1">
      <c r="A47" s="140"/>
      <c r="B47" s="144"/>
      <c r="C47" s="155"/>
      <c r="D47" s="52"/>
      <c r="E47" s="156"/>
      <c r="F47" s="455"/>
      <c r="G47" s="52"/>
      <c r="H47" s="619"/>
      <c r="I47" s="624"/>
      <c r="J47" s="620"/>
      <c r="K47" s="593" t="s">
        <v>120</v>
      </c>
      <c r="L47" s="621">
        <f>H47*Q28</f>
        <v>0</v>
      </c>
      <c r="M47" s="622"/>
      <c r="N47" s="163"/>
      <c r="O47" s="621">
        <f>L47*I28/1000</f>
        <v>0</v>
      </c>
      <c r="P47" s="653"/>
      <c r="Q47" s="622"/>
      <c r="R47" s="455"/>
      <c r="S47" s="585"/>
      <c r="T47" s="455"/>
      <c r="U47" s="160"/>
      <c r="V47" s="147"/>
      <c r="W47" s="140"/>
      <c r="X47" s="98"/>
      <c r="Y47" s="98"/>
      <c r="Z47" s="98"/>
      <c r="AA47" s="98"/>
    </row>
    <row r="48" spans="1:27" ht="4.5" customHeight="1">
      <c r="A48" s="140"/>
      <c r="B48" s="144"/>
      <c r="C48" s="155"/>
      <c r="D48" s="52"/>
      <c r="E48" s="156"/>
      <c r="F48" s="455"/>
      <c r="G48" s="52"/>
      <c r="H48" s="327"/>
      <c r="I48" s="327"/>
      <c r="J48" s="327"/>
      <c r="K48" s="226"/>
      <c r="L48" s="453"/>
      <c r="M48" s="453"/>
      <c r="N48" s="163"/>
      <c r="O48" s="453"/>
      <c r="P48" s="453"/>
      <c r="Q48" s="455"/>
      <c r="R48" s="455"/>
      <c r="S48" s="585"/>
      <c r="T48" s="455"/>
      <c r="U48" s="160"/>
      <c r="V48" s="147"/>
      <c r="W48" s="140"/>
      <c r="X48" s="98"/>
      <c r="Y48" s="98"/>
      <c r="Z48" s="98"/>
      <c r="AA48" s="98"/>
    </row>
    <row r="49" spans="1:27" ht="21" customHeight="1">
      <c r="A49" s="140"/>
      <c r="B49" s="144"/>
      <c r="C49" s="155"/>
      <c r="D49" s="52"/>
      <c r="E49" s="455"/>
      <c r="F49" s="52"/>
      <c r="G49" s="594" t="s">
        <v>120</v>
      </c>
      <c r="H49" s="658" t="s">
        <v>178</v>
      </c>
      <c r="I49" s="658"/>
      <c r="J49" s="658"/>
      <c r="K49" s="227"/>
      <c r="L49" s="623"/>
      <c r="M49" s="623"/>
      <c r="N49" s="227"/>
      <c r="O49" s="674" t="s">
        <v>206</v>
      </c>
      <c r="P49" s="674"/>
      <c r="Q49" s="674"/>
      <c r="R49" s="453"/>
      <c r="S49" s="584"/>
      <c r="T49" s="453"/>
      <c r="U49" s="160"/>
      <c r="V49" s="147"/>
      <c r="W49" s="219"/>
      <c r="X49" s="98"/>
      <c r="Y49" s="98"/>
      <c r="Z49" s="98"/>
      <c r="AA49" s="98"/>
    </row>
    <row r="50" spans="1:27" ht="6.75" customHeight="1" thickBot="1">
      <c r="A50" s="140"/>
      <c r="B50" s="144"/>
      <c r="C50" s="155"/>
      <c r="D50" s="52"/>
      <c r="E50" s="455"/>
      <c r="F50" s="455"/>
      <c r="G50" s="52"/>
      <c r="H50" s="658"/>
      <c r="I50" s="658"/>
      <c r="J50" s="658"/>
      <c r="K50" s="465"/>
      <c r="L50" s="465"/>
      <c r="M50" s="52"/>
      <c r="N50" s="163"/>
      <c r="O50" s="163"/>
      <c r="P50" s="455"/>
      <c r="Q50" s="455"/>
      <c r="R50" s="455"/>
      <c r="S50" s="585"/>
      <c r="T50" s="455"/>
      <c r="U50" s="160"/>
      <c r="V50" s="147"/>
      <c r="W50" s="140"/>
      <c r="X50" s="98"/>
      <c r="Y50" s="98"/>
      <c r="Z50" s="98"/>
      <c r="AA50" s="98"/>
    </row>
    <row r="51" spans="1:27" ht="18.75" customHeight="1" thickBot="1" thickTop="1">
      <c r="A51" s="140"/>
      <c r="B51" s="144"/>
      <c r="C51" s="155"/>
      <c r="D51" s="52"/>
      <c r="E51" s="654"/>
      <c r="F51" s="654"/>
      <c r="G51" s="457"/>
      <c r="H51" s="658"/>
      <c r="I51" s="658"/>
      <c r="J51" s="658"/>
      <c r="K51" s="453"/>
      <c r="L51" s="618"/>
      <c r="M51" s="618"/>
      <c r="N51" s="453"/>
      <c r="O51" s="637">
        <f>O42-O47</f>
        <v>0</v>
      </c>
      <c r="P51" s="638"/>
      <c r="Q51" s="639"/>
      <c r="R51" s="455"/>
      <c r="S51" s="585"/>
      <c r="T51" s="455"/>
      <c r="U51" s="160"/>
      <c r="V51" s="147"/>
      <c r="W51" s="140"/>
      <c r="X51" s="98"/>
      <c r="Y51" s="98"/>
      <c r="Z51" s="98"/>
      <c r="AA51" s="98"/>
    </row>
    <row r="52" spans="1:27" ht="13.5" customHeight="1" thickTop="1">
      <c r="A52" s="140"/>
      <c r="B52" s="144"/>
      <c r="C52" s="155"/>
      <c r="D52" s="52"/>
      <c r="E52" s="457"/>
      <c r="F52" s="457"/>
      <c r="G52" s="229"/>
      <c r="H52" s="230"/>
      <c r="I52" s="230"/>
      <c r="J52" s="230"/>
      <c r="K52" s="230"/>
      <c r="L52" s="230"/>
      <c r="M52" s="230"/>
      <c r="N52" s="453"/>
      <c r="O52" s="471"/>
      <c r="P52" s="471"/>
      <c r="Q52" s="453"/>
      <c r="R52" s="453"/>
      <c r="S52" s="584"/>
      <c r="T52" s="453"/>
      <c r="U52" s="160"/>
      <c r="V52" s="147"/>
      <c r="W52" s="140"/>
      <c r="X52" s="98"/>
      <c r="Y52" s="98"/>
      <c r="Z52" s="98"/>
      <c r="AA52" s="98"/>
    </row>
    <row r="53" spans="1:27" ht="4.5" customHeight="1">
      <c r="A53" s="140"/>
      <c r="B53" s="144"/>
      <c r="C53" s="221"/>
      <c r="D53" s="222"/>
      <c r="E53" s="223"/>
      <c r="F53" s="223"/>
      <c r="G53" s="52"/>
      <c r="H53" s="455"/>
      <c r="I53" s="52"/>
      <c r="J53" s="52"/>
      <c r="K53" s="465"/>
      <c r="L53" s="465"/>
      <c r="M53" s="52"/>
      <c r="N53" s="222"/>
      <c r="O53" s="222"/>
      <c r="P53" s="223"/>
      <c r="Q53" s="223"/>
      <c r="R53" s="223"/>
      <c r="S53" s="223"/>
      <c r="T53" s="223"/>
      <c r="U53" s="225"/>
      <c r="V53" s="147"/>
      <c r="W53" s="140"/>
      <c r="X53" s="98"/>
      <c r="Y53" s="98"/>
      <c r="Z53" s="98"/>
      <c r="AA53" s="98"/>
    </row>
    <row r="54" spans="1:27" ht="30" customHeight="1">
      <c r="A54" s="140"/>
      <c r="B54" s="144"/>
      <c r="C54" s="155"/>
      <c r="D54" s="52"/>
      <c r="E54" s="645" t="s">
        <v>140</v>
      </c>
      <c r="F54" s="645"/>
      <c r="G54" s="457"/>
      <c r="H54" s="623" t="s">
        <v>56</v>
      </c>
      <c r="I54" s="623"/>
      <c r="J54" s="623"/>
      <c r="K54" s="456"/>
      <c r="L54" s="623" t="s">
        <v>52</v>
      </c>
      <c r="M54" s="623"/>
      <c r="N54" s="456"/>
      <c r="O54" s="220" t="s">
        <v>206</v>
      </c>
      <c r="P54" s="220"/>
      <c r="Q54" s="453"/>
      <c r="R54" s="453"/>
      <c r="S54" s="584"/>
      <c r="T54" s="231"/>
      <c r="U54" s="160"/>
      <c r="V54" s="147"/>
      <c r="W54" s="140"/>
      <c r="X54" s="98"/>
      <c r="Y54" s="98"/>
      <c r="Z54" s="98"/>
      <c r="AA54" s="98"/>
    </row>
    <row r="55" spans="1:27" ht="7.5" customHeight="1" thickBot="1">
      <c r="A55" s="140"/>
      <c r="B55" s="144"/>
      <c r="C55" s="155"/>
      <c r="D55" s="52"/>
      <c r="E55" s="455"/>
      <c r="F55" s="455"/>
      <c r="G55" s="455"/>
      <c r="H55" s="455"/>
      <c r="I55" s="52"/>
      <c r="J55" s="52"/>
      <c r="K55" s="220"/>
      <c r="L55" s="220"/>
      <c r="M55" s="163"/>
      <c r="N55" s="163"/>
      <c r="O55" s="163"/>
      <c r="P55" s="163"/>
      <c r="Q55" s="231"/>
      <c r="R55" s="455"/>
      <c r="S55" s="585"/>
      <c r="T55" s="455"/>
      <c r="U55" s="160"/>
      <c r="V55" s="147"/>
      <c r="W55" s="140"/>
      <c r="X55" s="98"/>
      <c r="Y55" s="98"/>
      <c r="Z55" s="98"/>
      <c r="AA55" s="98"/>
    </row>
    <row r="56" spans="1:27" ht="18.75" customHeight="1" thickBot="1" thickTop="1">
      <c r="A56" s="140"/>
      <c r="B56" s="144"/>
      <c r="C56" s="155"/>
      <c r="D56" s="52"/>
      <c r="E56" s="455" t="s">
        <v>93</v>
      </c>
      <c r="F56" s="455"/>
      <c r="G56" s="52"/>
      <c r="H56" s="646">
        <v>0</v>
      </c>
      <c r="I56" s="647"/>
      <c r="J56" s="648"/>
      <c r="K56" s="220"/>
      <c r="L56" s="621">
        <f>L42*H56</f>
        <v>0</v>
      </c>
      <c r="M56" s="622"/>
      <c r="N56" s="163"/>
      <c r="O56" s="637">
        <f>L56*I28/1000</f>
        <v>0</v>
      </c>
      <c r="P56" s="638"/>
      <c r="Q56" s="639"/>
      <c r="R56" s="455"/>
      <c r="S56" s="585"/>
      <c r="T56" s="455"/>
      <c r="U56" s="160"/>
      <c r="V56" s="147"/>
      <c r="W56" s="140"/>
      <c r="X56" s="98"/>
      <c r="Y56" s="98"/>
      <c r="Z56" s="98"/>
      <c r="AA56" s="98"/>
    </row>
    <row r="57" spans="1:27" ht="3.75" customHeight="1" thickTop="1">
      <c r="A57" s="140"/>
      <c r="B57" s="144"/>
      <c r="C57" s="155"/>
      <c r="D57" s="52"/>
      <c r="E57" s="455"/>
      <c r="F57" s="455"/>
      <c r="G57" s="52"/>
      <c r="H57" s="232"/>
      <c r="I57" s="232"/>
      <c r="J57" s="232"/>
      <c r="K57" s="220"/>
      <c r="L57" s="233"/>
      <c r="M57" s="233"/>
      <c r="N57" s="163"/>
      <c r="O57" s="234"/>
      <c r="P57" s="235"/>
      <c r="Q57" s="455"/>
      <c r="R57" s="455"/>
      <c r="S57" s="585"/>
      <c r="T57" s="455"/>
      <c r="U57" s="160"/>
      <c r="V57" s="147"/>
      <c r="W57" s="140"/>
      <c r="X57" s="98"/>
      <c r="Y57" s="98"/>
      <c r="Z57" s="98"/>
      <c r="AA57" s="98"/>
    </row>
    <row r="58" spans="1:27" ht="18.75" customHeight="1">
      <c r="A58" s="140"/>
      <c r="B58" s="144"/>
      <c r="C58" s="236"/>
      <c r="D58" s="237"/>
      <c r="E58" s="238"/>
      <c r="F58" s="238"/>
      <c r="G58" s="237"/>
      <c r="H58" s="239"/>
      <c r="I58" s="239"/>
      <c r="J58" s="239"/>
      <c r="K58" s="230"/>
      <c r="L58" s="230"/>
      <c r="M58" s="230"/>
      <c r="N58" s="230"/>
      <c r="O58" s="240"/>
      <c r="P58" s="240"/>
      <c r="Q58" s="238"/>
      <c r="R58" s="238"/>
      <c r="S58" s="238"/>
      <c r="T58" s="238"/>
      <c r="U58" s="241"/>
      <c r="V58" s="147"/>
      <c r="W58" s="140"/>
      <c r="X58" s="98"/>
      <c r="Y58" s="98"/>
      <c r="Z58" s="98"/>
      <c r="AA58" s="98"/>
    </row>
    <row r="59" spans="1:27" s="108" customFormat="1" ht="9.75" customHeight="1">
      <c r="A59" s="140"/>
      <c r="B59" s="204"/>
      <c r="C59" s="242"/>
      <c r="D59" s="222"/>
      <c r="E59" s="223"/>
      <c r="F59" s="223"/>
      <c r="G59" s="243"/>
      <c r="H59" s="244"/>
      <c r="I59" s="244"/>
      <c r="J59" s="244"/>
      <c r="K59" s="244"/>
      <c r="L59" s="244"/>
      <c r="M59" s="244"/>
      <c r="N59" s="244"/>
      <c r="O59" s="245"/>
      <c r="P59" s="245"/>
      <c r="Q59" s="244"/>
      <c r="R59" s="244"/>
      <c r="S59" s="244"/>
      <c r="T59" s="244"/>
      <c r="U59" s="225"/>
      <c r="V59" s="212"/>
      <c r="W59" s="140"/>
      <c r="X59" s="100"/>
      <c r="Y59" s="100"/>
      <c r="Z59" s="100"/>
      <c r="AA59" s="100"/>
    </row>
    <row r="60" spans="1:27" s="108" customFormat="1" ht="15" customHeight="1">
      <c r="A60" s="140"/>
      <c r="B60" s="204"/>
      <c r="C60" s="158"/>
      <c r="D60" s="52"/>
      <c r="E60" s="461" t="s">
        <v>179</v>
      </c>
      <c r="F60" s="455"/>
      <c r="G60" s="52"/>
      <c r="H60" s="623" t="s">
        <v>56</v>
      </c>
      <c r="I60" s="623"/>
      <c r="J60" s="623"/>
      <c r="K60" s="456"/>
      <c r="L60" s="623" t="s">
        <v>52</v>
      </c>
      <c r="M60" s="623"/>
      <c r="N60" s="465"/>
      <c r="O60" s="465" t="s">
        <v>206</v>
      </c>
      <c r="P60" s="465"/>
      <c r="Q60" s="455"/>
      <c r="R60" s="455"/>
      <c r="S60" s="585"/>
      <c r="T60" s="455"/>
      <c r="U60" s="160"/>
      <c r="V60" s="212"/>
      <c r="W60" s="140"/>
      <c r="X60" s="100"/>
      <c r="Y60" s="100"/>
      <c r="Z60" s="100"/>
      <c r="AA60" s="100"/>
    </row>
    <row r="61" spans="1:27" s="108" customFormat="1" ht="6" customHeight="1">
      <c r="A61" s="140"/>
      <c r="B61" s="204"/>
      <c r="C61" s="158"/>
      <c r="D61" s="52"/>
      <c r="E61" s="455"/>
      <c r="F61" s="455"/>
      <c r="G61" s="52"/>
      <c r="H61" s="455"/>
      <c r="I61" s="465"/>
      <c r="J61" s="465"/>
      <c r="K61" s="220"/>
      <c r="L61" s="220"/>
      <c r="M61" s="220"/>
      <c r="N61" s="220"/>
      <c r="O61" s="220"/>
      <c r="P61" s="455"/>
      <c r="Q61" s="455"/>
      <c r="R61" s="455"/>
      <c r="S61" s="585"/>
      <c r="T61" s="455"/>
      <c r="U61" s="160"/>
      <c r="V61" s="147"/>
      <c r="W61" s="140"/>
      <c r="X61" s="100"/>
      <c r="Y61" s="100"/>
      <c r="Z61" s="100"/>
      <c r="AA61" s="100"/>
    </row>
    <row r="62" spans="1:27" s="108" customFormat="1" ht="18.75" customHeight="1">
      <c r="A62" s="140"/>
      <c r="B62" s="204"/>
      <c r="C62" s="158"/>
      <c r="D62" s="52"/>
      <c r="E62" s="181"/>
      <c r="F62" s="455"/>
      <c r="G62" s="52"/>
      <c r="H62" s="646">
        <v>0</v>
      </c>
      <c r="I62" s="647"/>
      <c r="J62" s="648"/>
      <c r="K62" s="453"/>
      <c r="L62" s="621">
        <f>L42*H62</f>
        <v>0</v>
      </c>
      <c r="M62" s="622"/>
      <c r="N62" s="453"/>
      <c r="O62" s="621">
        <f>L62*I28/1000</f>
        <v>0</v>
      </c>
      <c r="P62" s="653"/>
      <c r="Q62" s="622"/>
      <c r="R62" s="455"/>
      <c r="S62" s="585"/>
      <c r="T62" s="455"/>
      <c r="U62" s="160"/>
      <c r="V62" s="147"/>
      <c r="W62" s="140"/>
      <c r="X62" s="100"/>
      <c r="Y62" s="100"/>
      <c r="Z62" s="100"/>
      <c r="AA62" s="100"/>
    </row>
    <row r="63" spans="1:27" s="108" customFormat="1" ht="4.5" customHeight="1">
      <c r="A63" s="140"/>
      <c r="B63" s="144"/>
      <c r="C63" s="155"/>
      <c r="D63" s="52"/>
      <c r="E63" s="455"/>
      <c r="F63" s="455"/>
      <c r="G63" s="52"/>
      <c r="H63" s="232"/>
      <c r="I63" s="232"/>
      <c r="J63" s="232"/>
      <c r="K63" s="220"/>
      <c r="L63" s="233"/>
      <c r="M63" s="233"/>
      <c r="N63" s="163"/>
      <c r="O63" s="163"/>
      <c r="P63" s="455"/>
      <c r="Q63" s="455"/>
      <c r="R63" s="455"/>
      <c r="S63" s="585"/>
      <c r="T63" s="455"/>
      <c r="U63" s="160"/>
      <c r="V63" s="147"/>
      <c r="W63" s="140"/>
      <c r="X63" s="100"/>
      <c r="Y63" s="100"/>
      <c r="Z63" s="100"/>
      <c r="AA63" s="100"/>
    </row>
    <row r="64" spans="1:27" s="108" customFormat="1" ht="18.75" customHeight="1">
      <c r="A64" s="140"/>
      <c r="B64" s="144"/>
      <c r="C64" s="155"/>
      <c r="D64" s="52"/>
      <c r="E64" s="455"/>
      <c r="F64" s="455"/>
      <c r="G64" s="52"/>
      <c r="H64" s="617"/>
      <c r="I64" s="617"/>
      <c r="J64" s="617"/>
      <c r="K64" s="454"/>
      <c r="L64" s="617" t="s">
        <v>57</v>
      </c>
      <c r="M64" s="617"/>
      <c r="N64" s="454"/>
      <c r="O64" s="617" t="s">
        <v>207</v>
      </c>
      <c r="P64" s="617"/>
      <c r="Q64" s="455"/>
      <c r="R64" s="455"/>
      <c r="S64" s="585"/>
      <c r="T64" s="455"/>
      <c r="U64" s="160"/>
      <c r="V64" s="147"/>
      <c r="W64" s="140"/>
      <c r="X64" s="100"/>
      <c r="Y64" s="100"/>
      <c r="Z64" s="100"/>
      <c r="AA64" s="100"/>
    </row>
    <row r="65" spans="1:27" s="108" customFormat="1" ht="17.25" customHeight="1">
      <c r="A65" s="147"/>
      <c r="B65" s="145"/>
      <c r="C65" s="155"/>
      <c r="D65" s="52"/>
      <c r="E65" s="455"/>
      <c r="F65" s="455"/>
      <c r="G65" s="52"/>
      <c r="H65" s="618"/>
      <c r="I65" s="618"/>
      <c r="J65" s="618"/>
      <c r="K65" s="220"/>
      <c r="L65" s="619"/>
      <c r="M65" s="620"/>
      <c r="N65" s="163"/>
      <c r="O65" s="621">
        <f>L65*I31/1000</f>
        <v>0</v>
      </c>
      <c r="P65" s="653"/>
      <c r="Q65" s="622"/>
      <c r="R65" s="455"/>
      <c r="S65" s="585"/>
      <c r="T65" s="455"/>
      <c r="U65" s="160"/>
      <c r="V65" s="147"/>
      <c r="W65" s="140"/>
      <c r="X65" s="100"/>
      <c r="Y65" s="100"/>
      <c r="Z65" s="100"/>
      <c r="AA65" s="100"/>
    </row>
    <row r="66" spans="1:27" s="108" customFormat="1" ht="8.25" customHeight="1">
      <c r="A66" s="147"/>
      <c r="B66" s="145"/>
      <c r="C66" s="155"/>
      <c r="D66" s="52"/>
      <c r="E66" s="455"/>
      <c r="F66" s="455"/>
      <c r="G66" s="52"/>
      <c r="H66" s="453"/>
      <c r="I66" s="453"/>
      <c r="J66" s="453"/>
      <c r="K66" s="220"/>
      <c r="L66" s="453"/>
      <c r="M66" s="453"/>
      <c r="N66" s="163"/>
      <c r="O66" s="453"/>
      <c r="P66" s="453"/>
      <c r="Q66" s="455"/>
      <c r="R66" s="455"/>
      <c r="S66" s="585"/>
      <c r="T66" s="455"/>
      <c r="U66" s="160"/>
      <c r="V66" s="212"/>
      <c r="W66" s="140"/>
      <c r="X66" s="100"/>
      <c r="Y66" s="100"/>
      <c r="Z66" s="100"/>
      <c r="AA66" s="100"/>
    </row>
    <row r="67" spans="1:27" s="108" customFormat="1" ht="18" customHeight="1" thickBot="1">
      <c r="A67" s="147"/>
      <c r="B67" s="145"/>
      <c r="C67" s="155"/>
      <c r="D67" s="52"/>
      <c r="E67" s="455"/>
      <c r="F67" s="455"/>
      <c r="G67" s="52"/>
      <c r="H67" s="453"/>
      <c r="I67" s="453"/>
      <c r="J67" s="453"/>
      <c r="K67" s="220"/>
      <c r="L67" s="453"/>
      <c r="M67" s="453"/>
      <c r="N67" s="163"/>
      <c r="O67" s="330" t="s">
        <v>206</v>
      </c>
      <c r="P67" s="330"/>
      <c r="Q67" s="455"/>
      <c r="R67" s="455"/>
      <c r="S67" s="585"/>
      <c r="T67" s="455"/>
      <c r="U67" s="160"/>
      <c r="V67" s="212"/>
      <c r="W67" s="140"/>
      <c r="X67" s="100"/>
      <c r="Y67" s="100"/>
      <c r="Z67" s="100"/>
      <c r="AA67" s="100"/>
    </row>
    <row r="68" spans="1:23" ht="19.5" customHeight="1" thickBot="1" thickTop="1">
      <c r="A68" s="149"/>
      <c r="B68" s="150"/>
      <c r="C68" s="246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637">
        <f>O62-O65</f>
        <v>0</v>
      </c>
      <c r="P68" s="638"/>
      <c r="Q68" s="639"/>
      <c r="R68" s="455"/>
      <c r="S68" s="585"/>
      <c r="T68" s="455"/>
      <c r="U68" s="247"/>
      <c r="V68" s="248"/>
      <c r="W68" s="249"/>
    </row>
    <row r="69" spans="1:27" s="108" customFormat="1" ht="7.5" customHeight="1" thickTop="1">
      <c r="A69" s="140"/>
      <c r="B69" s="144"/>
      <c r="C69" s="236"/>
      <c r="D69" s="237"/>
      <c r="E69" s="238"/>
      <c r="F69" s="238"/>
      <c r="G69" s="237"/>
      <c r="H69" s="250"/>
      <c r="I69" s="250"/>
      <c r="J69" s="250"/>
      <c r="K69" s="251"/>
      <c r="L69" s="252"/>
      <c r="M69" s="252"/>
      <c r="N69" s="237"/>
      <c r="O69" s="237"/>
      <c r="P69" s="238"/>
      <c r="Q69" s="238"/>
      <c r="R69" s="238"/>
      <c r="S69" s="238"/>
      <c r="T69" s="238"/>
      <c r="U69" s="241"/>
      <c r="V69" s="147"/>
      <c r="W69" s="140"/>
      <c r="X69" s="100"/>
      <c r="Y69" s="100"/>
      <c r="Z69" s="100"/>
      <c r="AA69" s="100"/>
    </row>
    <row r="70" spans="1:27" s="108" customFormat="1" ht="9.75" customHeight="1">
      <c r="A70" s="140"/>
      <c r="B70" s="204"/>
      <c r="C70" s="242"/>
      <c r="D70" s="222"/>
      <c r="E70" s="223"/>
      <c r="F70" s="223"/>
      <c r="G70" s="243"/>
      <c r="H70" s="244"/>
      <c r="I70" s="244"/>
      <c r="J70" s="244"/>
      <c r="K70" s="244"/>
      <c r="L70" s="244"/>
      <c r="M70" s="244"/>
      <c r="N70" s="244"/>
      <c r="O70" s="245"/>
      <c r="P70" s="245"/>
      <c r="Q70" s="244"/>
      <c r="R70" s="244"/>
      <c r="S70" s="244"/>
      <c r="T70" s="244"/>
      <c r="U70" s="225"/>
      <c r="V70" s="212"/>
      <c r="W70" s="140"/>
      <c r="X70" s="100"/>
      <c r="Y70" s="100"/>
      <c r="Z70" s="100"/>
      <c r="AA70" s="100"/>
    </row>
    <row r="71" spans="1:27" s="108" customFormat="1" ht="15" customHeight="1">
      <c r="A71" s="140"/>
      <c r="B71" s="204"/>
      <c r="C71" s="158"/>
      <c r="D71" s="52"/>
      <c r="E71" s="461" t="s">
        <v>190</v>
      </c>
      <c r="F71" s="455"/>
      <c r="G71" s="52"/>
      <c r="H71" s="623" t="s">
        <v>56</v>
      </c>
      <c r="I71" s="623"/>
      <c r="J71" s="623"/>
      <c r="K71" s="456"/>
      <c r="L71" s="623" t="s">
        <v>52</v>
      </c>
      <c r="M71" s="623"/>
      <c r="N71" s="465"/>
      <c r="O71" s="465" t="s">
        <v>206</v>
      </c>
      <c r="P71" s="465"/>
      <c r="Q71" s="455"/>
      <c r="R71" s="455"/>
      <c r="S71" s="585"/>
      <c r="T71" s="455"/>
      <c r="U71" s="160"/>
      <c r="V71" s="212"/>
      <c r="W71" s="140"/>
      <c r="X71" s="100"/>
      <c r="Y71" s="100"/>
      <c r="Z71" s="100"/>
      <c r="AA71" s="100"/>
    </row>
    <row r="72" spans="1:27" s="108" customFormat="1" ht="6" customHeight="1">
      <c r="A72" s="140"/>
      <c r="B72" s="204"/>
      <c r="C72" s="158"/>
      <c r="D72" s="52"/>
      <c r="E72" s="455"/>
      <c r="F72" s="455"/>
      <c r="G72" s="52"/>
      <c r="H72" s="455"/>
      <c r="I72" s="465"/>
      <c r="J72" s="465"/>
      <c r="K72" s="220"/>
      <c r="L72" s="220"/>
      <c r="M72" s="220"/>
      <c r="N72" s="220"/>
      <c r="O72" s="220"/>
      <c r="P72" s="455"/>
      <c r="Q72" s="455"/>
      <c r="R72" s="455"/>
      <c r="S72" s="585"/>
      <c r="T72" s="455"/>
      <c r="U72" s="160"/>
      <c r="V72" s="147"/>
      <c r="W72" s="140"/>
      <c r="X72" s="100"/>
      <c r="Y72" s="100"/>
      <c r="Z72" s="100"/>
      <c r="AA72" s="100"/>
    </row>
    <row r="73" spans="1:27" s="108" customFormat="1" ht="18.75" customHeight="1">
      <c r="A73" s="140"/>
      <c r="B73" s="204"/>
      <c r="C73" s="158"/>
      <c r="D73" s="52"/>
      <c r="E73" s="181"/>
      <c r="F73" s="455"/>
      <c r="G73" s="52"/>
      <c r="H73" s="646">
        <v>0</v>
      </c>
      <c r="I73" s="647"/>
      <c r="J73" s="648"/>
      <c r="K73" s="453"/>
      <c r="L73" s="621">
        <f>L42*H73</f>
        <v>0</v>
      </c>
      <c r="M73" s="622"/>
      <c r="N73" s="453"/>
      <c r="O73" s="621">
        <f>L73*I28/1000</f>
        <v>0</v>
      </c>
      <c r="P73" s="653"/>
      <c r="Q73" s="622"/>
      <c r="R73" s="455"/>
      <c r="S73" s="585"/>
      <c r="T73" s="455"/>
      <c r="U73" s="160"/>
      <c r="V73" s="147"/>
      <c r="W73" s="140"/>
      <c r="X73" s="100"/>
      <c r="Y73" s="100"/>
      <c r="Z73" s="100"/>
      <c r="AA73" s="100"/>
    </row>
    <row r="74" spans="1:27" s="108" customFormat="1" ht="4.5" customHeight="1">
      <c r="A74" s="140"/>
      <c r="B74" s="144"/>
      <c r="C74" s="155"/>
      <c r="D74" s="52"/>
      <c r="E74" s="455"/>
      <c r="F74" s="455"/>
      <c r="G74" s="52"/>
      <c r="H74" s="232"/>
      <c r="I74" s="232"/>
      <c r="J74" s="232"/>
      <c r="K74" s="220"/>
      <c r="L74" s="233"/>
      <c r="M74" s="233"/>
      <c r="N74" s="163"/>
      <c r="O74" s="163"/>
      <c r="P74" s="455"/>
      <c r="Q74" s="455"/>
      <c r="R74" s="455"/>
      <c r="S74" s="585"/>
      <c r="T74" s="455"/>
      <c r="U74" s="160"/>
      <c r="V74" s="147"/>
      <c r="W74" s="140"/>
      <c r="X74" s="100"/>
      <c r="Y74" s="100"/>
      <c r="Z74" s="100"/>
      <c r="AA74" s="100"/>
    </row>
    <row r="75" spans="1:27" s="108" customFormat="1" ht="18.75" customHeight="1">
      <c r="A75" s="140"/>
      <c r="B75" s="144"/>
      <c r="C75" s="155"/>
      <c r="D75" s="52"/>
      <c r="E75" s="455"/>
      <c r="F75" s="455"/>
      <c r="G75" s="52"/>
      <c r="H75" s="617"/>
      <c r="I75" s="617"/>
      <c r="J75" s="617"/>
      <c r="K75" s="454"/>
      <c r="L75" s="617" t="s">
        <v>192</v>
      </c>
      <c r="M75" s="617"/>
      <c r="N75" s="454"/>
      <c r="O75" s="617" t="s">
        <v>207</v>
      </c>
      <c r="P75" s="617"/>
      <c r="Q75" s="455"/>
      <c r="R75" s="455"/>
      <c r="S75" s="585"/>
      <c r="T75" s="598"/>
      <c r="U75" s="160"/>
      <c r="V75" s="147"/>
      <c r="W75" s="140"/>
      <c r="X75" s="100"/>
      <c r="Y75" s="100"/>
      <c r="Z75" s="100"/>
      <c r="AA75" s="100"/>
    </row>
    <row r="76" spans="1:27" s="108" customFormat="1" ht="17.25" customHeight="1">
      <c r="A76" s="147"/>
      <c r="B76" s="145"/>
      <c r="C76" s="155"/>
      <c r="D76" s="52"/>
      <c r="E76" s="455"/>
      <c r="F76" s="455"/>
      <c r="G76" s="52"/>
      <c r="H76" s="618"/>
      <c r="I76" s="618"/>
      <c r="J76" s="618"/>
      <c r="K76" s="220"/>
      <c r="L76" s="619"/>
      <c r="M76" s="620"/>
      <c r="N76" s="163"/>
      <c r="O76" s="621">
        <f>L76*0.25/1000</f>
        <v>0</v>
      </c>
      <c r="P76" s="653"/>
      <c r="Q76" s="622"/>
      <c r="R76" s="455"/>
      <c r="S76" s="585"/>
      <c r="T76" s="455"/>
      <c r="U76" s="160"/>
      <c r="V76" s="147"/>
      <c r="W76" s="140"/>
      <c r="X76" s="100"/>
      <c r="Y76" s="100"/>
      <c r="Z76" s="100"/>
      <c r="AA76" s="100"/>
    </row>
    <row r="77" spans="1:27" s="108" customFormat="1" ht="8.25" customHeight="1">
      <c r="A77" s="147"/>
      <c r="B77" s="145"/>
      <c r="C77" s="155"/>
      <c r="D77" s="52"/>
      <c r="E77" s="455"/>
      <c r="F77" s="455"/>
      <c r="G77" s="52"/>
      <c r="H77" s="453"/>
      <c r="I77" s="453"/>
      <c r="J77" s="453"/>
      <c r="K77" s="220"/>
      <c r="L77" s="453"/>
      <c r="M77" s="453"/>
      <c r="N77" s="163"/>
      <c r="O77" s="453"/>
      <c r="P77" s="453"/>
      <c r="Q77" s="455"/>
      <c r="R77" s="455"/>
      <c r="S77" s="585"/>
      <c r="T77" s="455"/>
      <c r="U77" s="160"/>
      <c r="V77" s="212"/>
      <c r="W77" s="140"/>
      <c r="X77" s="100"/>
      <c r="Y77" s="100"/>
      <c r="Z77" s="100"/>
      <c r="AA77" s="100"/>
    </row>
    <row r="78" spans="1:27" s="108" customFormat="1" ht="18" customHeight="1" thickBot="1">
      <c r="A78" s="147"/>
      <c r="B78" s="145"/>
      <c r="C78" s="155"/>
      <c r="D78" s="52"/>
      <c r="E78" s="455"/>
      <c r="F78" s="455"/>
      <c r="G78" s="52"/>
      <c r="H78" s="453"/>
      <c r="I78" s="453"/>
      <c r="J78" s="453"/>
      <c r="K78" s="220"/>
      <c r="L78" s="453"/>
      <c r="M78" s="453"/>
      <c r="N78" s="163"/>
      <c r="O78" s="330" t="s">
        <v>206</v>
      </c>
      <c r="P78" s="330"/>
      <c r="Q78" s="455"/>
      <c r="R78" s="455"/>
      <c r="S78" s="585"/>
      <c r="T78" s="455"/>
      <c r="U78" s="160"/>
      <c r="V78" s="212"/>
      <c r="W78" s="140"/>
      <c r="X78" s="100"/>
      <c r="Y78" s="100"/>
      <c r="Z78" s="100"/>
      <c r="AA78" s="100"/>
    </row>
    <row r="79" spans="1:23" ht="19.5" customHeight="1" thickBot="1" thickTop="1">
      <c r="A79" s="149"/>
      <c r="B79" s="150"/>
      <c r="C79" s="246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637">
        <f>O73-O76</f>
        <v>0</v>
      </c>
      <c r="P79" s="638"/>
      <c r="Q79" s="639"/>
      <c r="R79" s="455"/>
      <c r="S79" s="585"/>
      <c r="T79" s="455"/>
      <c r="U79" s="247"/>
      <c r="V79" s="248"/>
      <c r="W79" s="249"/>
    </row>
    <row r="80" spans="1:27" s="108" customFormat="1" ht="12.75" customHeight="1" thickTop="1">
      <c r="A80" s="140"/>
      <c r="B80" s="144"/>
      <c r="C80" s="236"/>
      <c r="D80" s="237"/>
      <c r="E80" s="238"/>
      <c r="F80" s="238"/>
      <c r="G80" s="237"/>
      <c r="H80" s="250"/>
      <c r="I80" s="250"/>
      <c r="J80" s="250"/>
      <c r="K80" s="251"/>
      <c r="L80" s="252"/>
      <c r="M80" s="252"/>
      <c r="N80" s="237"/>
      <c r="O80" s="237"/>
      <c r="P80" s="238"/>
      <c r="Q80" s="238"/>
      <c r="R80" s="238"/>
      <c r="S80" s="238"/>
      <c r="T80" s="238"/>
      <c r="U80" s="241"/>
      <c r="V80" s="147"/>
      <c r="W80" s="140"/>
      <c r="X80" s="100"/>
      <c r="Y80" s="100"/>
      <c r="Z80" s="100"/>
      <c r="AA80" s="100"/>
    </row>
    <row r="81" spans="1:27" s="108" customFormat="1" ht="12" customHeight="1">
      <c r="A81" s="140"/>
      <c r="B81" s="144"/>
      <c r="C81" s="155"/>
      <c r="D81" s="52"/>
      <c r="E81" s="455"/>
      <c r="F81" s="455"/>
      <c r="G81" s="52"/>
      <c r="H81" s="232"/>
      <c r="I81" s="232"/>
      <c r="J81" s="232"/>
      <c r="K81" s="465"/>
      <c r="L81" s="227"/>
      <c r="M81" s="227"/>
      <c r="N81" s="52"/>
      <c r="O81" s="52"/>
      <c r="P81" s="455"/>
      <c r="Q81" s="455"/>
      <c r="R81" s="455"/>
      <c r="S81" s="585"/>
      <c r="T81" s="455"/>
      <c r="U81" s="160"/>
      <c r="V81" s="147"/>
      <c r="W81" s="140"/>
      <c r="X81" s="100"/>
      <c r="Y81" s="100"/>
      <c r="Z81" s="100"/>
      <c r="AA81" s="100"/>
    </row>
    <row r="82" spans="1:29" ht="19.5" customHeight="1">
      <c r="A82" s="150"/>
      <c r="B82" s="144"/>
      <c r="C82" s="155"/>
      <c r="D82" s="52"/>
      <c r="E82" s="652" t="s">
        <v>191</v>
      </c>
      <c r="F82" s="652"/>
      <c r="G82" s="52"/>
      <c r="H82" s="253"/>
      <c r="I82" s="253"/>
      <c r="J82" s="253"/>
      <c r="K82" s="465"/>
      <c r="L82" s="465"/>
      <c r="M82" s="52"/>
      <c r="N82" s="52"/>
      <c r="O82" s="465" t="s">
        <v>208</v>
      </c>
      <c r="P82" s="465"/>
      <c r="Q82" s="465"/>
      <c r="R82" s="254"/>
      <c r="S82" s="254"/>
      <c r="T82" s="159"/>
      <c r="U82" s="160"/>
      <c r="V82" s="149"/>
      <c r="W82" s="255" t="s">
        <v>69</v>
      </c>
      <c r="X82" s="125"/>
      <c r="Y82" s="125"/>
      <c r="Z82" s="125"/>
      <c r="AA82" s="126"/>
      <c r="AB82" s="126"/>
      <c r="AC82" s="125"/>
    </row>
    <row r="83" spans="1:29" ht="5.25" customHeight="1">
      <c r="A83" s="150"/>
      <c r="B83" s="144"/>
      <c r="C83" s="155"/>
      <c r="D83" s="52"/>
      <c r="E83" s="457"/>
      <c r="F83" s="457"/>
      <c r="G83" s="52"/>
      <c r="H83" s="253"/>
      <c r="I83" s="253"/>
      <c r="J83" s="253"/>
      <c r="K83" s="465"/>
      <c r="L83" s="465"/>
      <c r="M83" s="52"/>
      <c r="N83" s="52"/>
      <c r="O83" s="456"/>
      <c r="P83" s="256"/>
      <c r="Q83" s="254"/>
      <c r="R83" s="254"/>
      <c r="S83" s="254"/>
      <c r="T83" s="159"/>
      <c r="U83" s="160"/>
      <c r="V83" s="149"/>
      <c r="W83" s="150"/>
      <c r="X83" s="125"/>
      <c r="Y83" s="125"/>
      <c r="Z83" s="125"/>
      <c r="AA83" s="126"/>
      <c r="AB83" s="126"/>
      <c r="AC83" s="125"/>
    </row>
    <row r="84" spans="1:29" ht="19.5" customHeight="1">
      <c r="A84" s="150"/>
      <c r="B84" s="144"/>
      <c r="C84" s="155"/>
      <c r="D84" s="52"/>
      <c r="E84" s="159"/>
      <c r="F84" s="159"/>
      <c r="G84" s="52"/>
      <c r="H84" s="253"/>
      <c r="I84" s="253"/>
      <c r="J84" s="253"/>
      <c r="K84" s="465"/>
      <c r="L84" s="465"/>
      <c r="M84" s="52"/>
      <c r="N84" s="52"/>
      <c r="O84" s="675">
        <v>0</v>
      </c>
      <c r="P84" s="676"/>
      <c r="Q84" s="677"/>
      <c r="R84" s="597" t="s">
        <v>120</v>
      </c>
      <c r="S84" s="596" t="s">
        <v>240</v>
      </c>
      <c r="T84" s="595"/>
      <c r="U84" s="160"/>
      <c r="V84" s="149"/>
      <c r="W84" s="150"/>
      <c r="X84" s="127"/>
      <c r="Y84" s="127"/>
      <c r="Z84" s="127"/>
      <c r="AA84" s="127"/>
      <c r="AB84" s="125"/>
      <c r="AC84" s="125"/>
    </row>
    <row r="85" spans="1:29" ht="6" customHeight="1">
      <c r="A85" s="150"/>
      <c r="B85" s="144"/>
      <c r="C85" s="155"/>
      <c r="D85" s="52"/>
      <c r="E85" s="468"/>
      <c r="F85" s="468"/>
      <c r="G85" s="52"/>
      <c r="H85" s="253"/>
      <c r="I85" s="253"/>
      <c r="J85" s="253"/>
      <c r="K85" s="465"/>
      <c r="L85" s="465"/>
      <c r="M85" s="52"/>
      <c r="N85" s="52"/>
      <c r="O85" s="231"/>
      <c r="P85" s="231"/>
      <c r="Q85" s="257"/>
      <c r="R85" s="254"/>
      <c r="S85" s="254"/>
      <c r="T85" s="455"/>
      <c r="U85" s="160"/>
      <c r="V85" s="149"/>
      <c r="W85" s="150"/>
      <c r="X85" s="127"/>
      <c r="Y85" s="127"/>
      <c r="Z85" s="127"/>
      <c r="AA85" s="127"/>
      <c r="AB85" s="125"/>
      <c r="AC85" s="125"/>
    </row>
    <row r="86" spans="1:29" ht="25.5" customHeight="1">
      <c r="A86" s="150"/>
      <c r="B86" s="144"/>
      <c r="C86" s="155"/>
      <c r="D86" s="52"/>
      <c r="E86" s="159"/>
      <c r="F86" s="159"/>
      <c r="G86" s="454"/>
      <c r="H86" s="655" t="s">
        <v>74</v>
      </c>
      <c r="I86" s="655"/>
      <c r="J86" s="655"/>
      <c r="K86" s="454"/>
      <c r="L86" s="655" t="s">
        <v>73</v>
      </c>
      <c r="M86" s="655"/>
      <c r="N86" s="454"/>
      <c r="O86" s="614" t="s">
        <v>209</v>
      </c>
      <c r="P86" s="614"/>
      <c r="Q86" s="614"/>
      <c r="R86" s="655"/>
      <c r="S86" s="655"/>
      <c r="T86" s="655"/>
      <c r="U86" s="160"/>
      <c r="V86" s="149"/>
      <c r="W86" s="150"/>
      <c r="X86" s="127"/>
      <c r="Y86" s="127"/>
      <c r="Z86" s="127"/>
      <c r="AA86" s="127"/>
      <c r="AB86" s="125"/>
      <c r="AC86" s="125"/>
    </row>
    <row r="87" spans="1:29" ht="6.75" customHeight="1">
      <c r="A87" s="150"/>
      <c r="B87" s="144"/>
      <c r="C87" s="155"/>
      <c r="D87" s="52"/>
      <c r="E87" s="455"/>
      <c r="F87" s="455"/>
      <c r="G87" s="52"/>
      <c r="H87" s="455"/>
      <c r="I87" s="52"/>
      <c r="J87" s="52"/>
      <c r="K87" s="220"/>
      <c r="L87" s="220"/>
      <c r="M87" s="163"/>
      <c r="N87" s="163"/>
      <c r="O87" s="163"/>
      <c r="P87" s="163"/>
      <c r="Q87" s="455"/>
      <c r="R87" s="455"/>
      <c r="S87" s="585"/>
      <c r="T87" s="455"/>
      <c r="U87" s="160"/>
      <c r="V87" s="149"/>
      <c r="W87" s="150"/>
      <c r="X87" s="127"/>
      <c r="Y87" s="127"/>
      <c r="Z87" s="127"/>
      <c r="AA87" s="127"/>
      <c r="AB87" s="125"/>
      <c r="AC87" s="125"/>
    </row>
    <row r="88" spans="1:29" ht="21.75" customHeight="1">
      <c r="A88" s="150"/>
      <c r="B88" s="144"/>
      <c r="C88" s="155"/>
      <c r="D88" s="52"/>
      <c r="E88" s="455"/>
      <c r="F88" s="455"/>
      <c r="G88" s="52"/>
      <c r="H88" s="619">
        <v>0</v>
      </c>
      <c r="I88" s="624"/>
      <c r="J88" s="620"/>
      <c r="K88" s="220"/>
      <c r="L88" s="621">
        <f>H88*Q104</f>
        <v>0</v>
      </c>
      <c r="M88" s="622"/>
      <c r="N88" s="163"/>
      <c r="O88" s="621">
        <f>L88*I104/1000</f>
        <v>0</v>
      </c>
      <c r="P88" s="653"/>
      <c r="Q88" s="622"/>
      <c r="R88" s="455"/>
      <c r="S88" s="585"/>
      <c r="T88" s="455"/>
      <c r="U88" s="160"/>
      <c r="V88" s="149"/>
      <c r="W88" s="150"/>
      <c r="X88" s="127"/>
      <c r="Y88" s="127"/>
      <c r="Z88" s="127"/>
      <c r="AA88" s="127"/>
      <c r="AB88" s="125"/>
      <c r="AC88" s="125"/>
    </row>
    <row r="89" spans="1:29" ht="6" customHeight="1">
      <c r="A89" s="150"/>
      <c r="B89" s="144"/>
      <c r="C89" s="155"/>
      <c r="D89" s="52"/>
      <c r="E89" s="455"/>
      <c r="F89" s="455"/>
      <c r="G89" s="52"/>
      <c r="H89" s="455"/>
      <c r="I89" s="52"/>
      <c r="J89" s="52"/>
      <c r="K89" s="220"/>
      <c r="L89" s="220"/>
      <c r="M89" s="163"/>
      <c r="N89" s="163"/>
      <c r="O89" s="163"/>
      <c r="P89" s="455"/>
      <c r="Q89" s="455"/>
      <c r="R89" s="455"/>
      <c r="S89" s="585"/>
      <c r="T89" s="455"/>
      <c r="U89" s="160"/>
      <c r="V89" s="149"/>
      <c r="W89" s="150"/>
      <c r="X89" s="127"/>
      <c r="Y89" s="127"/>
      <c r="Z89" s="127"/>
      <c r="AA89" s="127"/>
      <c r="AB89" s="125"/>
      <c r="AC89" s="125"/>
    </row>
    <row r="90" spans="1:27" s="108" customFormat="1" ht="17.25" customHeight="1">
      <c r="A90" s="140"/>
      <c r="B90" s="144"/>
      <c r="C90" s="155"/>
      <c r="D90" s="52"/>
      <c r="E90" s="455"/>
      <c r="F90" s="455"/>
      <c r="G90" s="52"/>
      <c r="H90" s="232"/>
      <c r="I90" s="232"/>
      <c r="J90" s="232"/>
      <c r="K90" s="465"/>
      <c r="L90" s="227"/>
      <c r="M90" s="227"/>
      <c r="N90" s="52"/>
      <c r="O90" s="666" t="s">
        <v>210</v>
      </c>
      <c r="P90" s="666"/>
      <c r="Q90" s="666"/>
      <c r="R90" s="666"/>
      <c r="S90" s="583"/>
      <c r="T90" s="455"/>
      <c r="U90" s="160"/>
      <c r="V90" s="147"/>
      <c r="W90" s="140"/>
      <c r="X90" s="100"/>
      <c r="Y90" s="100"/>
      <c r="Z90" s="100"/>
      <c r="AA90" s="100"/>
    </row>
    <row r="91" spans="1:27" s="108" customFormat="1" ht="4.5" customHeight="1" thickBot="1">
      <c r="A91" s="140"/>
      <c r="B91" s="258"/>
      <c r="C91" s="158"/>
      <c r="D91" s="52"/>
      <c r="E91" s="455"/>
      <c r="F91" s="455"/>
      <c r="G91" s="52"/>
      <c r="H91" s="232"/>
      <c r="I91" s="232"/>
      <c r="J91" s="232"/>
      <c r="K91" s="465"/>
      <c r="L91" s="227"/>
      <c r="M91" s="227"/>
      <c r="N91" s="52"/>
      <c r="O91" s="454"/>
      <c r="P91" s="454"/>
      <c r="Q91" s="455"/>
      <c r="R91" s="455"/>
      <c r="S91" s="585"/>
      <c r="T91" s="455"/>
      <c r="U91" s="160"/>
      <c r="V91" s="147"/>
      <c r="W91" s="140"/>
      <c r="X91" s="100"/>
      <c r="Y91" s="100"/>
      <c r="Z91" s="100"/>
      <c r="AA91" s="100"/>
    </row>
    <row r="92" spans="1:27" s="108" customFormat="1" ht="23.25" customHeight="1" thickBot="1" thickTop="1">
      <c r="A92" s="140"/>
      <c r="B92" s="204"/>
      <c r="C92" s="158"/>
      <c r="D92" s="52"/>
      <c r="E92" s="649"/>
      <c r="F92" s="650"/>
      <c r="G92" s="650"/>
      <c r="H92" s="650"/>
      <c r="I92" s="650"/>
      <c r="J92" s="650"/>
      <c r="K92" s="650"/>
      <c r="L92" s="650"/>
      <c r="M92" s="650"/>
      <c r="N92" s="453"/>
      <c r="O92" s="637">
        <f>O84-O88</f>
        <v>0</v>
      </c>
      <c r="P92" s="638"/>
      <c r="Q92" s="639"/>
      <c r="R92" s="455"/>
      <c r="S92" s="585"/>
      <c r="T92" s="455"/>
      <c r="U92" s="160"/>
      <c r="V92" s="147"/>
      <c r="W92" s="140"/>
      <c r="X92" s="100"/>
      <c r="Y92" s="100"/>
      <c r="Z92" s="100"/>
      <c r="AA92" s="100"/>
    </row>
    <row r="93" spans="1:27" s="108" customFormat="1" ht="13.5" customHeight="1" thickTop="1">
      <c r="A93" s="140"/>
      <c r="B93" s="144"/>
      <c r="C93" s="155"/>
      <c r="D93" s="52"/>
      <c r="E93" s="455"/>
      <c r="F93" s="455"/>
      <c r="G93" s="52"/>
      <c r="H93" s="232"/>
      <c r="I93" s="232"/>
      <c r="J93" s="232"/>
      <c r="K93" s="465"/>
      <c r="L93" s="227"/>
      <c r="M93" s="227"/>
      <c r="N93" s="52"/>
      <c r="O93" s="52"/>
      <c r="P93" s="455"/>
      <c r="Q93" s="455"/>
      <c r="R93" s="455"/>
      <c r="S93" s="585"/>
      <c r="T93" s="455"/>
      <c r="U93" s="160"/>
      <c r="V93" s="147"/>
      <c r="W93" s="140"/>
      <c r="X93" s="100"/>
      <c r="Y93" s="100"/>
      <c r="Z93" s="100"/>
      <c r="AA93" s="100"/>
    </row>
    <row r="94" spans="1:27" s="108" customFormat="1" ht="13.5" customHeight="1" thickBot="1">
      <c r="A94" s="145"/>
      <c r="B94" s="144"/>
      <c r="C94" s="155"/>
      <c r="D94" s="259"/>
      <c r="E94" s="259"/>
      <c r="F94" s="259"/>
      <c r="G94" s="259"/>
      <c r="H94" s="259"/>
      <c r="I94" s="259"/>
      <c r="J94" s="259"/>
      <c r="K94" s="259"/>
      <c r="L94" s="259"/>
      <c r="M94" s="259"/>
      <c r="N94" s="259"/>
      <c r="O94" s="259"/>
      <c r="P94" s="259"/>
      <c r="Q94" s="260"/>
      <c r="R94" s="260"/>
      <c r="S94" s="259"/>
      <c r="T94" s="259"/>
      <c r="U94" s="160"/>
      <c r="V94" s="261"/>
      <c r="W94" s="145"/>
      <c r="X94" s="100"/>
      <c r="Y94" s="100"/>
      <c r="Z94" s="100"/>
      <c r="AA94" s="100"/>
    </row>
    <row r="95" spans="1:27" s="108" customFormat="1" ht="22.5" customHeight="1" thickTop="1">
      <c r="A95" s="145"/>
      <c r="B95" s="144"/>
      <c r="C95" s="155"/>
      <c r="D95" s="498"/>
      <c r="E95" s="262"/>
      <c r="F95" s="174" t="s">
        <v>65</v>
      </c>
      <c r="G95" s="263"/>
      <c r="H95" s="263"/>
      <c r="I95" s="174" t="s">
        <v>61</v>
      </c>
      <c r="J95" s="174"/>
      <c r="K95" s="263"/>
      <c r="L95" s="264"/>
      <c r="M95" s="265"/>
      <c r="N95" s="266"/>
      <c r="O95" s="263"/>
      <c r="P95" s="615" t="s">
        <v>148</v>
      </c>
      <c r="Q95" s="615"/>
      <c r="R95" s="615"/>
      <c r="S95" s="615"/>
      <c r="T95" s="616"/>
      <c r="U95" s="160"/>
      <c r="V95" s="261"/>
      <c r="W95" s="267"/>
      <c r="X95" s="100"/>
      <c r="Y95" s="100"/>
      <c r="Z95" s="100"/>
      <c r="AA95" s="100"/>
    </row>
    <row r="96" spans="1:27" s="108" customFormat="1" ht="16.5" customHeight="1">
      <c r="A96" s="145"/>
      <c r="B96" s="144"/>
      <c r="C96" s="155"/>
      <c r="D96" s="536">
        <v>7</v>
      </c>
      <c r="E96" s="399">
        <v>1</v>
      </c>
      <c r="F96" s="35" t="s">
        <v>4</v>
      </c>
      <c r="G96" s="35"/>
      <c r="H96" s="35"/>
      <c r="I96" s="512">
        <v>0.27</v>
      </c>
      <c r="J96" s="54" t="s">
        <v>3</v>
      </c>
      <c r="K96" s="35"/>
      <c r="L96" s="182"/>
      <c r="M96" s="52"/>
      <c r="N96" s="532">
        <f>D96</f>
        <v>7</v>
      </c>
      <c r="O96" s="399">
        <v>1</v>
      </c>
      <c r="P96" s="35" t="s">
        <v>2</v>
      </c>
      <c r="Q96" s="54">
        <v>6.627</v>
      </c>
      <c r="R96" s="54" t="s">
        <v>59</v>
      </c>
      <c r="S96" s="54"/>
      <c r="T96" s="182"/>
      <c r="U96" s="160"/>
      <c r="V96" s="261"/>
      <c r="W96" s="145"/>
      <c r="X96" s="100"/>
      <c r="Y96" s="100"/>
      <c r="Z96" s="100"/>
      <c r="AA96" s="100"/>
    </row>
    <row r="97" spans="1:27" s="108" customFormat="1" ht="16.5" customHeight="1">
      <c r="A97" s="145"/>
      <c r="B97" s="144"/>
      <c r="C97" s="155"/>
      <c r="D97" s="498"/>
      <c r="E97" s="533">
        <v>2</v>
      </c>
      <c r="F97" s="35" t="s">
        <v>8</v>
      </c>
      <c r="G97" s="35"/>
      <c r="H97" s="35"/>
      <c r="I97" s="512">
        <v>0.298</v>
      </c>
      <c r="J97" s="54" t="s">
        <v>3</v>
      </c>
      <c r="K97" s="35"/>
      <c r="L97" s="182"/>
      <c r="M97" s="52"/>
      <c r="N97" s="431"/>
      <c r="O97" s="399">
        <v>2</v>
      </c>
      <c r="P97" s="35" t="s">
        <v>7</v>
      </c>
      <c r="Q97" s="54">
        <v>1</v>
      </c>
      <c r="R97" s="54" t="s">
        <v>155</v>
      </c>
      <c r="S97" s="54"/>
      <c r="T97" s="182"/>
      <c r="U97" s="160"/>
      <c r="V97" s="261"/>
      <c r="W97" s="267"/>
      <c r="X97" s="100"/>
      <c r="Y97" s="100"/>
      <c r="Z97" s="100"/>
      <c r="AA97" s="100"/>
    </row>
    <row r="98" spans="1:27" s="108" customFormat="1" ht="17.25" customHeight="1">
      <c r="A98" s="145"/>
      <c r="B98" s="144"/>
      <c r="C98" s="155"/>
      <c r="D98" s="498"/>
      <c r="E98" s="399">
        <v>3</v>
      </c>
      <c r="F98" s="35" t="s">
        <v>112</v>
      </c>
      <c r="G98" s="35"/>
      <c r="H98" s="35"/>
      <c r="I98" s="512">
        <v>0.455</v>
      </c>
      <c r="J98" s="54" t="s">
        <v>3</v>
      </c>
      <c r="K98" s="35"/>
      <c r="L98" s="182"/>
      <c r="M98" s="52"/>
      <c r="N98" s="431"/>
      <c r="O98" s="399">
        <v>3</v>
      </c>
      <c r="P98" s="35" t="s">
        <v>58</v>
      </c>
      <c r="Q98" s="54">
        <v>7.5</v>
      </c>
      <c r="R98" s="54" t="s">
        <v>253</v>
      </c>
      <c r="S98" s="54"/>
      <c r="T98" s="182"/>
      <c r="U98" s="160"/>
      <c r="V98" s="261"/>
      <c r="W98" s="145"/>
      <c r="X98" s="100"/>
      <c r="Y98" s="100"/>
      <c r="Z98" s="100"/>
      <c r="AA98" s="100"/>
    </row>
    <row r="99" spans="1:27" s="108" customFormat="1" ht="18.75" customHeight="1">
      <c r="A99" s="145"/>
      <c r="B99" s="144"/>
      <c r="C99" s="155"/>
      <c r="D99" s="498"/>
      <c r="E99" s="399">
        <v>4</v>
      </c>
      <c r="F99" s="35" t="s">
        <v>60</v>
      </c>
      <c r="G99" s="35"/>
      <c r="H99" s="35"/>
      <c r="I99" s="512">
        <v>0.32</v>
      </c>
      <c r="J99" s="54" t="s">
        <v>3</v>
      </c>
      <c r="K99" s="35"/>
      <c r="L99" s="182"/>
      <c r="M99" s="52"/>
      <c r="N99" s="431"/>
      <c r="O99" s="399">
        <v>4</v>
      </c>
      <c r="P99" s="35" t="s">
        <v>10</v>
      </c>
      <c r="Q99" s="54">
        <v>10.03</v>
      </c>
      <c r="R99" s="54" t="s">
        <v>59</v>
      </c>
      <c r="S99" s="54"/>
      <c r="T99" s="268"/>
      <c r="U99" s="160"/>
      <c r="V99" s="261"/>
      <c r="W99" s="267"/>
      <c r="X99" s="100"/>
      <c r="Y99" s="100"/>
      <c r="Z99" s="100"/>
      <c r="AA99" s="100"/>
    </row>
    <row r="100" spans="1:27" s="108" customFormat="1" ht="18.75" customHeight="1">
      <c r="A100" s="145"/>
      <c r="B100" s="144"/>
      <c r="C100" s="155"/>
      <c r="D100" s="498"/>
      <c r="E100" s="399">
        <v>5</v>
      </c>
      <c r="F100" s="35" t="s">
        <v>64</v>
      </c>
      <c r="G100" s="35"/>
      <c r="H100" s="35"/>
      <c r="I100" s="512">
        <v>0.25</v>
      </c>
      <c r="J100" s="54" t="s">
        <v>3</v>
      </c>
      <c r="K100" s="35"/>
      <c r="L100" s="182"/>
      <c r="M100" s="269"/>
      <c r="N100" s="431"/>
      <c r="O100" s="399">
        <v>5</v>
      </c>
      <c r="P100" s="35" t="s">
        <v>1</v>
      </c>
      <c r="Q100" s="54">
        <v>9.77</v>
      </c>
      <c r="R100" s="54" t="s">
        <v>147</v>
      </c>
      <c r="S100" s="54"/>
      <c r="T100" s="268"/>
      <c r="U100" s="160"/>
      <c r="V100" s="261"/>
      <c r="W100" s="145"/>
      <c r="X100" s="100"/>
      <c r="Y100" s="100"/>
      <c r="Z100" s="100"/>
      <c r="AA100" s="100"/>
    </row>
    <row r="101" spans="1:27" s="108" customFormat="1" ht="18.75" customHeight="1">
      <c r="A101" s="145"/>
      <c r="B101" s="144"/>
      <c r="C101" s="155"/>
      <c r="D101" s="498"/>
      <c r="E101" s="399">
        <v>6</v>
      </c>
      <c r="F101" s="35" t="s">
        <v>180</v>
      </c>
      <c r="G101" s="35"/>
      <c r="H101" s="35"/>
      <c r="I101" s="507"/>
      <c r="J101" s="54" t="s">
        <v>3</v>
      </c>
      <c r="K101" s="35"/>
      <c r="L101" s="182"/>
      <c r="M101" s="269"/>
      <c r="N101" s="431"/>
      <c r="O101" s="399">
        <v>6</v>
      </c>
      <c r="P101" s="35" t="s">
        <v>181</v>
      </c>
      <c r="Q101" s="508"/>
      <c r="R101" s="54" t="s">
        <v>156</v>
      </c>
      <c r="S101" s="54"/>
      <c r="T101" s="268"/>
      <c r="U101" s="160"/>
      <c r="V101" s="261"/>
      <c r="W101" s="145"/>
      <c r="X101" s="100"/>
      <c r="Y101" s="100"/>
      <c r="Z101" s="100"/>
      <c r="AA101" s="100"/>
    </row>
    <row r="102" spans="1:27" s="108" customFormat="1" ht="18.75" customHeight="1">
      <c r="A102" s="145"/>
      <c r="B102" s="144"/>
      <c r="C102" s="155"/>
      <c r="D102" s="498"/>
      <c r="E102" s="399">
        <v>7</v>
      </c>
      <c r="F102" s="35" t="s">
        <v>92</v>
      </c>
      <c r="G102" s="35"/>
      <c r="H102" s="35"/>
      <c r="I102" s="512">
        <v>0</v>
      </c>
      <c r="J102" s="54" t="s">
        <v>3</v>
      </c>
      <c r="K102" s="35"/>
      <c r="L102" s="182"/>
      <c r="M102" s="269"/>
      <c r="N102" s="431"/>
      <c r="O102" s="399">
        <v>7</v>
      </c>
      <c r="P102" s="35" t="s">
        <v>113</v>
      </c>
      <c r="Q102" s="54">
        <v>1</v>
      </c>
      <c r="R102" s="54" t="s">
        <v>150</v>
      </c>
      <c r="S102" s="54"/>
      <c r="T102" s="268"/>
      <c r="U102" s="160"/>
      <c r="V102" s="261"/>
      <c r="W102" s="145"/>
      <c r="X102" s="100"/>
      <c r="Y102" s="100"/>
      <c r="Z102" s="100"/>
      <c r="AA102" s="100"/>
    </row>
    <row r="103" spans="1:27" s="108" customFormat="1" ht="15.75" customHeight="1" thickBot="1">
      <c r="A103" s="145"/>
      <c r="B103" s="144"/>
      <c r="C103" s="155"/>
      <c r="D103" s="498"/>
      <c r="E103" s="399">
        <v>8</v>
      </c>
      <c r="F103" s="270" t="s">
        <v>94</v>
      </c>
      <c r="G103" s="35"/>
      <c r="H103" s="35"/>
      <c r="I103" s="512"/>
      <c r="J103" s="54"/>
      <c r="K103" s="35"/>
      <c r="L103" s="182"/>
      <c r="M103" s="269"/>
      <c r="N103" s="431"/>
      <c r="O103" s="399">
        <v>8</v>
      </c>
      <c r="P103" s="270" t="s">
        <v>94</v>
      </c>
      <c r="Q103" s="35"/>
      <c r="R103" s="54"/>
      <c r="S103" s="54"/>
      <c r="T103" s="268"/>
      <c r="U103" s="160"/>
      <c r="V103" s="261"/>
      <c r="W103" s="145"/>
      <c r="X103" s="100"/>
      <c r="Y103" s="100"/>
      <c r="Z103" s="100"/>
      <c r="AA103" s="100"/>
    </row>
    <row r="104" spans="1:27" s="108" customFormat="1" ht="17.25" customHeight="1" thickBot="1" thickTop="1">
      <c r="A104" s="145"/>
      <c r="B104" s="144"/>
      <c r="C104" s="155"/>
      <c r="D104" s="498"/>
      <c r="E104" s="35"/>
      <c r="F104" s="51" t="s">
        <v>184</v>
      </c>
      <c r="G104" s="35"/>
      <c r="H104" s="35"/>
      <c r="I104" s="514">
        <f>LOOKUP(D96,E96:E103,I96:I103)</f>
        <v>0</v>
      </c>
      <c r="J104" s="511" t="str">
        <f>LOOKUP(D96,E96:E103,J96:J103)</f>
        <v>kg/kWh</v>
      </c>
      <c r="K104" s="35"/>
      <c r="L104" s="182"/>
      <c r="M104" s="52"/>
      <c r="N104" s="271"/>
      <c r="O104" s="35"/>
      <c r="P104" s="51" t="s">
        <v>184</v>
      </c>
      <c r="Q104" s="509">
        <f>LOOKUP(N96,O96:O103,Q96:Q103)</f>
        <v>1</v>
      </c>
      <c r="R104" s="510" t="str">
        <f>LOOKUP(N96,O96:O103,R96:R103)</f>
        <v>[-]</v>
      </c>
      <c r="S104" s="54"/>
      <c r="T104" s="268"/>
      <c r="U104" s="160"/>
      <c r="V104" s="261"/>
      <c r="W104" s="145"/>
      <c r="X104" s="100"/>
      <c r="Y104" s="100"/>
      <c r="Z104" s="100"/>
      <c r="AA104" s="100"/>
    </row>
    <row r="105" spans="1:27" s="108" customFormat="1" ht="9.75" customHeight="1" thickBot="1" thickTop="1">
      <c r="A105" s="145"/>
      <c r="B105" s="144"/>
      <c r="C105" s="155"/>
      <c r="D105" s="498"/>
      <c r="E105" s="274"/>
      <c r="F105" s="274"/>
      <c r="G105" s="274"/>
      <c r="H105" s="274"/>
      <c r="I105" s="362"/>
      <c r="J105" s="362"/>
      <c r="K105" s="274"/>
      <c r="L105" s="275"/>
      <c r="M105" s="52"/>
      <c r="N105" s="276"/>
      <c r="O105" s="277"/>
      <c r="P105" s="277"/>
      <c r="Q105" s="278"/>
      <c r="R105" s="278"/>
      <c r="S105" s="278"/>
      <c r="T105" s="279"/>
      <c r="U105" s="160"/>
      <c r="V105" s="261"/>
      <c r="W105" s="145"/>
      <c r="X105" s="100"/>
      <c r="Y105" s="100"/>
      <c r="Z105" s="100"/>
      <c r="AA105" s="100"/>
    </row>
    <row r="106" spans="1:27" s="108" customFormat="1" ht="4.5" customHeight="1" thickBot="1" thickTop="1">
      <c r="A106" s="145"/>
      <c r="B106" s="144"/>
      <c r="C106" s="155"/>
      <c r="D106" s="495"/>
      <c r="E106" s="52"/>
      <c r="F106" s="52"/>
      <c r="G106" s="52"/>
      <c r="H106" s="52"/>
      <c r="I106" s="265"/>
      <c r="J106" s="265"/>
      <c r="K106" s="52"/>
      <c r="L106" s="52"/>
      <c r="M106" s="52"/>
      <c r="N106" s="280"/>
      <c r="O106" s="465"/>
      <c r="P106" s="465"/>
      <c r="Q106" s="231"/>
      <c r="R106" s="231"/>
      <c r="S106" s="231"/>
      <c r="T106" s="465"/>
      <c r="U106" s="160"/>
      <c r="V106" s="261"/>
      <c r="W106" s="145"/>
      <c r="X106" s="100"/>
      <c r="Y106" s="100"/>
      <c r="Z106" s="100"/>
      <c r="AA106" s="100"/>
    </row>
    <row r="107" spans="1:28" s="108" customFormat="1" ht="18.75" customHeight="1" thickBot="1" thickTop="1">
      <c r="A107" s="145"/>
      <c r="B107" s="144"/>
      <c r="C107" s="155"/>
      <c r="D107" s="498"/>
      <c r="E107" s="281"/>
      <c r="F107" s="198" t="s">
        <v>0</v>
      </c>
      <c r="G107" s="651"/>
      <c r="H107" s="651"/>
      <c r="I107" s="282">
        <v>0.606</v>
      </c>
      <c r="J107" s="199" t="s">
        <v>3</v>
      </c>
      <c r="K107" s="283"/>
      <c r="L107" s="130"/>
      <c r="M107" s="52"/>
      <c r="N107" s="280"/>
      <c r="O107" s="254"/>
      <c r="P107" s="254"/>
      <c r="Q107" s="254"/>
      <c r="R107" s="254"/>
      <c r="S107" s="254"/>
      <c r="T107" s="181"/>
      <c r="U107" s="160"/>
      <c r="V107" s="261"/>
      <c r="W107" s="145"/>
      <c r="Z107" s="121"/>
      <c r="AA107" s="121"/>
      <c r="AB107" s="122"/>
    </row>
    <row r="108" spans="1:28" s="108" customFormat="1" ht="2.25" customHeight="1" thickTop="1">
      <c r="A108" s="145"/>
      <c r="B108" s="144"/>
      <c r="C108" s="155"/>
      <c r="D108" s="455"/>
      <c r="E108" s="455"/>
      <c r="F108" s="284"/>
      <c r="G108" s="52"/>
      <c r="H108" s="455"/>
      <c r="I108" s="52"/>
      <c r="J108" s="280"/>
      <c r="K108" s="644"/>
      <c r="L108" s="644"/>
      <c r="M108" s="52"/>
      <c r="N108" s="52"/>
      <c r="O108" s="254"/>
      <c r="P108" s="254"/>
      <c r="Q108" s="254"/>
      <c r="R108" s="254"/>
      <c r="S108" s="254"/>
      <c r="T108" s="181"/>
      <c r="U108" s="160"/>
      <c r="V108" s="261"/>
      <c r="W108" s="145"/>
      <c r="X108" s="123"/>
      <c r="Y108" s="123"/>
      <c r="Z108" s="123"/>
      <c r="AA108" s="123"/>
      <c r="AB108" s="124"/>
    </row>
    <row r="109" spans="1:29" ht="5.25" customHeight="1">
      <c r="A109" s="149"/>
      <c r="B109" s="285"/>
      <c r="C109" s="246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247"/>
      <c r="V109" s="149"/>
      <c r="W109" s="150"/>
      <c r="X109" s="125"/>
      <c r="Y109" s="125"/>
      <c r="Z109" s="125"/>
      <c r="AA109" s="125"/>
      <c r="AB109" s="125"/>
      <c r="AC109" s="125"/>
    </row>
    <row r="110" spans="1:27" s="108" customFormat="1" ht="49.5" customHeight="1">
      <c r="A110" s="140"/>
      <c r="B110" s="204"/>
      <c r="C110" s="158"/>
      <c r="D110" s="158"/>
      <c r="E110" s="286"/>
      <c r="F110" s="286"/>
      <c r="G110" s="286"/>
      <c r="H110" s="286"/>
      <c r="I110" s="286"/>
      <c r="J110" s="286"/>
      <c r="K110" s="286"/>
      <c r="L110" s="286"/>
      <c r="M110" s="286"/>
      <c r="N110" s="287"/>
      <c r="O110" s="288"/>
      <c r="P110" s="288"/>
      <c r="Q110" s="287"/>
      <c r="R110" s="287"/>
      <c r="S110" s="287"/>
      <c r="T110" s="196"/>
      <c r="U110" s="160"/>
      <c r="V110" s="147"/>
      <c r="W110" s="140"/>
      <c r="X110" s="100"/>
      <c r="Y110" s="100"/>
      <c r="Z110" s="100"/>
      <c r="AA110" s="100"/>
    </row>
    <row r="111" spans="1:27" s="108" customFormat="1" ht="11.25" customHeight="1" thickBot="1">
      <c r="A111" s="140"/>
      <c r="B111" s="289"/>
      <c r="C111" s="290"/>
      <c r="D111" s="290"/>
      <c r="E111" s="291"/>
      <c r="F111" s="291"/>
      <c r="G111" s="290"/>
      <c r="H111" s="291"/>
      <c r="I111" s="290"/>
      <c r="J111" s="290"/>
      <c r="K111" s="292"/>
      <c r="L111" s="292"/>
      <c r="M111" s="290"/>
      <c r="N111" s="290"/>
      <c r="O111" s="290"/>
      <c r="P111" s="291"/>
      <c r="Q111" s="291"/>
      <c r="R111" s="291"/>
      <c r="S111" s="291"/>
      <c r="T111" s="291"/>
      <c r="U111" s="290"/>
      <c r="V111" s="293"/>
      <c r="W111" s="140"/>
      <c r="X111" s="100"/>
      <c r="Y111" s="100"/>
      <c r="Z111" s="100"/>
      <c r="AA111" s="100"/>
    </row>
    <row r="112" spans="1:27" s="108" customFormat="1" ht="4.5" customHeight="1" thickTop="1">
      <c r="A112" s="145"/>
      <c r="B112" s="145"/>
      <c r="C112" s="145"/>
      <c r="D112" s="145"/>
      <c r="E112" s="294"/>
      <c r="F112" s="294"/>
      <c r="G112" s="145"/>
      <c r="H112" s="294"/>
      <c r="I112" s="145"/>
      <c r="J112" s="145"/>
      <c r="K112" s="295"/>
      <c r="L112" s="295"/>
      <c r="M112" s="145"/>
      <c r="N112" s="145"/>
      <c r="O112" s="145"/>
      <c r="P112" s="294"/>
      <c r="Q112" s="294"/>
      <c r="R112" s="294"/>
      <c r="S112" s="294"/>
      <c r="T112" s="294"/>
      <c r="U112" s="145"/>
      <c r="V112" s="145"/>
      <c r="W112" s="145"/>
      <c r="X112" s="100"/>
      <c r="Y112" s="100"/>
      <c r="Z112" s="100"/>
      <c r="AA112" s="100"/>
    </row>
    <row r="113" spans="1:27" s="108" customFormat="1" ht="18.75" customHeight="1">
      <c r="A113" s="145"/>
      <c r="B113" s="145"/>
      <c r="C113" s="145"/>
      <c r="D113" s="145"/>
      <c r="E113" s="296"/>
      <c r="F113" s="145"/>
      <c r="G113" s="145"/>
      <c r="H113" s="643"/>
      <c r="I113" s="643"/>
      <c r="J113" s="643"/>
      <c r="K113" s="459"/>
      <c r="L113" s="643"/>
      <c r="M113" s="643"/>
      <c r="N113" s="459"/>
      <c r="O113" s="643"/>
      <c r="P113" s="643"/>
      <c r="Q113" s="459"/>
      <c r="R113" s="643"/>
      <c r="S113" s="643"/>
      <c r="T113" s="643"/>
      <c r="U113" s="145"/>
      <c r="V113" s="145"/>
      <c r="W113" s="145"/>
      <c r="X113" s="100"/>
      <c r="Y113" s="100"/>
      <c r="Z113" s="100"/>
      <c r="AA113" s="100"/>
    </row>
    <row r="114" spans="1:27" s="108" customFormat="1" ht="4.5" customHeight="1">
      <c r="A114" s="100"/>
      <c r="B114" s="100"/>
      <c r="C114" s="100"/>
      <c r="D114" s="100"/>
      <c r="E114" s="109"/>
      <c r="F114" s="109"/>
      <c r="G114" s="100"/>
      <c r="H114" s="109"/>
      <c r="I114" s="100"/>
      <c r="J114" s="100"/>
      <c r="K114" s="110"/>
      <c r="L114" s="110"/>
      <c r="M114" s="100"/>
      <c r="N114" s="100"/>
      <c r="O114" s="100"/>
      <c r="P114" s="109"/>
      <c r="Q114" s="109"/>
      <c r="R114" s="109"/>
      <c r="S114" s="109"/>
      <c r="T114" s="109"/>
      <c r="U114" s="100"/>
      <c r="V114" s="100"/>
      <c r="W114" s="100"/>
      <c r="X114" s="100"/>
      <c r="Y114" s="100"/>
      <c r="Z114" s="100"/>
      <c r="AA114" s="100"/>
    </row>
    <row r="115" spans="1:27" s="108" customFormat="1" ht="18.75" customHeight="1">
      <c r="A115" s="100"/>
      <c r="B115" s="100"/>
      <c r="C115" s="100"/>
      <c r="D115" s="100"/>
      <c r="E115" s="109"/>
      <c r="F115" s="100"/>
      <c r="G115" s="100"/>
      <c r="H115" s="629"/>
      <c r="I115" s="629"/>
      <c r="J115" s="629"/>
      <c r="K115" s="112"/>
      <c r="L115" s="629"/>
      <c r="M115" s="629"/>
      <c r="N115" s="112"/>
      <c r="O115" s="629"/>
      <c r="P115" s="629"/>
      <c r="Q115" s="112"/>
      <c r="R115" s="112"/>
      <c r="S115" s="586"/>
      <c r="T115" s="112"/>
      <c r="U115" s="100"/>
      <c r="V115" s="100"/>
      <c r="W115" s="100"/>
      <c r="X115" s="100"/>
      <c r="Y115" s="100"/>
      <c r="Z115" s="100"/>
      <c r="AA115" s="100"/>
    </row>
    <row r="116" spans="1:27" s="108" customFormat="1" ht="4.5" customHeight="1">
      <c r="A116" s="100"/>
      <c r="B116" s="100"/>
      <c r="C116" s="100"/>
      <c r="D116" s="100"/>
      <c r="E116" s="109"/>
      <c r="F116" s="109"/>
      <c r="G116" s="100"/>
      <c r="H116" s="109"/>
      <c r="I116" s="100"/>
      <c r="J116" s="100"/>
      <c r="K116" s="110"/>
      <c r="L116" s="110"/>
      <c r="M116" s="100"/>
      <c r="N116" s="100"/>
      <c r="O116" s="100"/>
      <c r="P116" s="109"/>
      <c r="Q116" s="109"/>
      <c r="R116" s="109"/>
      <c r="S116" s="109"/>
      <c r="T116" s="109"/>
      <c r="U116" s="100"/>
      <c r="V116" s="100"/>
      <c r="W116" s="100"/>
      <c r="X116" s="100"/>
      <c r="Y116" s="100"/>
      <c r="Z116" s="100"/>
      <c r="AA116" s="100"/>
    </row>
    <row r="117" spans="1:27" s="108" customFormat="1" ht="18.75" customHeight="1">
      <c r="A117" s="100"/>
      <c r="B117" s="100"/>
      <c r="C117" s="100"/>
      <c r="D117" s="100"/>
      <c r="E117" s="635"/>
      <c r="F117" s="635"/>
      <c r="G117" s="113"/>
      <c r="H117" s="636"/>
      <c r="I117" s="636"/>
      <c r="J117" s="636"/>
      <c r="K117" s="112"/>
      <c r="L117" s="636"/>
      <c r="M117" s="636"/>
      <c r="N117" s="112"/>
      <c r="O117" s="636"/>
      <c r="P117" s="636"/>
      <c r="Q117" s="112"/>
      <c r="R117" s="640"/>
      <c r="S117" s="640"/>
      <c r="T117" s="640"/>
      <c r="U117" s="100"/>
      <c r="V117" s="100"/>
      <c r="W117" s="100"/>
      <c r="X117" s="100"/>
      <c r="Y117" s="100"/>
      <c r="Z117" s="100"/>
      <c r="AA117" s="100"/>
    </row>
    <row r="118" spans="1:27" s="108" customFormat="1" ht="4.5" customHeight="1">
      <c r="A118" s="100"/>
      <c r="B118" s="100"/>
      <c r="C118" s="100"/>
      <c r="D118" s="100"/>
      <c r="E118" s="109"/>
      <c r="F118" s="109"/>
      <c r="G118" s="100"/>
      <c r="H118" s="109"/>
      <c r="I118" s="100"/>
      <c r="J118" s="100"/>
      <c r="K118" s="110"/>
      <c r="L118" s="110"/>
      <c r="M118" s="100"/>
      <c r="N118" s="100"/>
      <c r="O118" s="100"/>
      <c r="P118" s="109"/>
      <c r="Q118" s="109"/>
      <c r="R118" s="109"/>
      <c r="S118" s="109"/>
      <c r="T118" s="109"/>
      <c r="U118" s="100"/>
      <c r="V118" s="100"/>
      <c r="W118" s="100"/>
      <c r="X118" s="100"/>
      <c r="Y118" s="100"/>
      <c r="Z118" s="100"/>
      <c r="AA118" s="100"/>
    </row>
    <row r="119" spans="1:27" s="108" customFormat="1" ht="18.75" customHeight="1">
      <c r="A119" s="100"/>
      <c r="B119" s="100"/>
      <c r="C119" s="100"/>
      <c r="D119" s="100"/>
      <c r="E119" s="113"/>
      <c r="F119" s="113"/>
      <c r="G119" s="113"/>
      <c r="H119" s="632"/>
      <c r="I119" s="632"/>
      <c r="J119" s="632"/>
      <c r="K119" s="112"/>
      <c r="L119" s="112"/>
      <c r="M119" s="114"/>
      <c r="N119" s="112"/>
      <c r="O119" s="641"/>
      <c r="P119" s="641"/>
      <c r="Q119" s="112"/>
      <c r="R119" s="112"/>
      <c r="S119" s="586"/>
      <c r="T119" s="114"/>
      <c r="U119" s="100"/>
      <c r="V119" s="100"/>
      <c r="W119" s="100"/>
      <c r="X119" s="100"/>
      <c r="Y119" s="100"/>
      <c r="Z119" s="100"/>
      <c r="AA119" s="100"/>
    </row>
    <row r="120" spans="1:27" s="108" customFormat="1" ht="4.5" customHeight="1">
      <c r="A120" s="100"/>
      <c r="B120" s="100"/>
      <c r="C120" s="100"/>
      <c r="D120" s="100"/>
      <c r="E120" s="109"/>
      <c r="F120" s="109"/>
      <c r="G120" s="100"/>
      <c r="H120" s="109"/>
      <c r="I120" s="100"/>
      <c r="J120" s="100"/>
      <c r="K120" s="110"/>
      <c r="L120" s="110"/>
      <c r="M120" s="100"/>
      <c r="N120" s="100"/>
      <c r="O120" s="100"/>
      <c r="P120" s="109"/>
      <c r="Q120" s="109"/>
      <c r="R120" s="109"/>
      <c r="S120" s="109"/>
      <c r="T120" s="109"/>
      <c r="U120" s="100"/>
      <c r="V120" s="100"/>
      <c r="W120" s="100"/>
      <c r="X120" s="100"/>
      <c r="Y120" s="100"/>
      <c r="Z120" s="100"/>
      <c r="AA120" s="100"/>
    </row>
    <row r="121" spans="1:27" s="108" customFormat="1" ht="18.75" customHeight="1">
      <c r="A121" s="100"/>
      <c r="B121" s="100"/>
      <c r="C121" s="100"/>
      <c r="D121" s="100"/>
      <c r="E121" s="628"/>
      <c r="F121" s="628"/>
      <c r="G121" s="113"/>
      <c r="H121" s="629"/>
      <c r="I121" s="629"/>
      <c r="J121" s="629"/>
      <c r="K121" s="112"/>
      <c r="L121" s="112"/>
      <c r="M121" s="114"/>
      <c r="N121" s="112"/>
      <c r="O121" s="630"/>
      <c r="P121" s="630"/>
      <c r="Q121" s="112"/>
      <c r="R121" s="112"/>
      <c r="S121" s="586"/>
      <c r="T121" s="114"/>
      <c r="U121" s="100"/>
      <c r="V121" s="100"/>
      <c r="W121" s="100"/>
      <c r="X121" s="100"/>
      <c r="Y121" s="100"/>
      <c r="Z121" s="100"/>
      <c r="AA121" s="100"/>
    </row>
    <row r="122" spans="1:27" s="108" customFormat="1" ht="9" customHeight="1">
      <c r="A122" s="100"/>
      <c r="B122" s="100"/>
      <c r="C122" s="100"/>
      <c r="D122" s="100"/>
      <c r="E122" s="109"/>
      <c r="F122" s="109"/>
      <c r="G122" s="100"/>
      <c r="H122" s="109"/>
      <c r="I122" s="100"/>
      <c r="J122" s="100"/>
      <c r="K122" s="110"/>
      <c r="L122" s="110"/>
      <c r="M122" s="100"/>
      <c r="N122" s="100"/>
      <c r="O122" s="100"/>
      <c r="P122" s="109"/>
      <c r="Q122" s="109"/>
      <c r="R122" s="109"/>
      <c r="S122" s="109"/>
      <c r="T122" s="109"/>
      <c r="U122" s="100"/>
      <c r="V122" s="100"/>
      <c r="W122" s="100"/>
      <c r="X122" s="100"/>
      <c r="Y122" s="100"/>
      <c r="Z122" s="100"/>
      <c r="AA122" s="100"/>
    </row>
    <row r="123" spans="1:27" s="108" customFormat="1" ht="4.5" customHeight="1">
      <c r="A123" s="100"/>
      <c r="B123" s="100"/>
      <c r="C123" s="100"/>
      <c r="D123" s="100"/>
      <c r="E123" s="109"/>
      <c r="F123" s="109"/>
      <c r="G123" s="100"/>
      <c r="H123" s="109"/>
      <c r="I123" s="100"/>
      <c r="J123" s="100"/>
      <c r="K123" s="110"/>
      <c r="L123" s="110"/>
      <c r="M123" s="100"/>
      <c r="N123" s="100"/>
      <c r="O123" s="100"/>
      <c r="P123" s="109"/>
      <c r="Q123" s="109"/>
      <c r="R123" s="109"/>
      <c r="S123" s="109"/>
      <c r="T123" s="109"/>
      <c r="U123" s="100"/>
      <c r="V123" s="100"/>
      <c r="W123" s="100"/>
      <c r="X123" s="100"/>
      <c r="Y123" s="100"/>
      <c r="Z123" s="100"/>
      <c r="AA123" s="100"/>
    </row>
    <row r="124" spans="1:27" s="108" customFormat="1" ht="18.75" customHeight="1">
      <c r="A124" s="100"/>
      <c r="B124" s="100"/>
      <c r="C124" s="100"/>
      <c r="D124" s="100"/>
      <c r="E124" s="631"/>
      <c r="F124" s="631"/>
      <c r="G124" s="631"/>
      <c r="H124" s="631"/>
      <c r="I124" s="631"/>
      <c r="J124" s="631"/>
      <c r="K124" s="631"/>
      <c r="L124" s="631"/>
      <c r="M124" s="631"/>
      <c r="N124" s="112"/>
      <c r="O124" s="630"/>
      <c r="P124" s="630"/>
      <c r="Q124" s="112"/>
      <c r="R124" s="112"/>
      <c r="S124" s="586"/>
      <c r="T124" s="114"/>
      <c r="U124" s="100"/>
      <c r="V124" s="100"/>
      <c r="W124" s="100"/>
      <c r="X124" s="100"/>
      <c r="Y124" s="100"/>
      <c r="Z124" s="100"/>
      <c r="AA124" s="100"/>
    </row>
    <row r="125" spans="1:27" s="108" customFormat="1" ht="8.25" customHeight="1">
      <c r="A125" s="100"/>
      <c r="B125" s="100"/>
      <c r="C125" s="100"/>
      <c r="D125" s="100"/>
      <c r="E125" s="109"/>
      <c r="F125" s="109"/>
      <c r="G125" s="100"/>
      <c r="H125" s="109"/>
      <c r="I125" s="100"/>
      <c r="J125" s="100"/>
      <c r="K125" s="110"/>
      <c r="L125" s="110"/>
      <c r="M125" s="100"/>
      <c r="N125" s="100"/>
      <c r="O125" s="100"/>
      <c r="P125" s="109"/>
      <c r="Q125" s="109"/>
      <c r="R125" s="109"/>
      <c r="S125" s="109"/>
      <c r="T125" s="109"/>
      <c r="U125" s="100"/>
      <c r="V125" s="100"/>
      <c r="W125" s="100"/>
      <c r="X125" s="100"/>
      <c r="Y125" s="100"/>
      <c r="Z125" s="100"/>
      <c r="AA125" s="100"/>
    </row>
    <row r="126" spans="1:27" s="108" customFormat="1" ht="16.5" customHeight="1">
      <c r="A126" s="100"/>
      <c r="B126" s="100"/>
      <c r="C126" s="100"/>
      <c r="D126" s="100"/>
      <c r="E126" s="109"/>
      <c r="F126" s="109"/>
      <c r="G126" s="100"/>
      <c r="H126" s="109"/>
      <c r="I126" s="100"/>
      <c r="J126" s="100"/>
      <c r="K126" s="110"/>
      <c r="L126" s="110"/>
      <c r="M126" s="100"/>
      <c r="N126" s="100"/>
      <c r="O126" s="100"/>
      <c r="P126" s="109"/>
      <c r="Q126" s="109"/>
      <c r="R126" s="109"/>
      <c r="S126" s="109"/>
      <c r="T126" s="109"/>
      <c r="U126" s="100"/>
      <c r="V126" s="100"/>
      <c r="W126" s="100"/>
      <c r="X126" s="100"/>
      <c r="Y126" s="100"/>
      <c r="Z126" s="100"/>
      <c r="AA126" s="100"/>
    </row>
    <row r="127" spans="1:27" s="108" customFormat="1" ht="18.75" customHeight="1">
      <c r="A127" s="100"/>
      <c r="B127" s="100"/>
      <c r="C127" s="100"/>
      <c r="D127" s="100"/>
      <c r="E127" s="115"/>
      <c r="F127" s="116"/>
      <c r="G127" s="116"/>
      <c r="H127" s="632"/>
      <c r="I127" s="632"/>
      <c r="J127" s="632"/>
      <c r="K127" s="116"/>
      <c r="L127" s="632"/>
      <c r="M127" s="632"/>
      <c r="N127" s="116"/>
      <c r="O127" s="642"/>
      <c r="P127" s="642"/>
      <c r="Q127" s="116"/>
      <c r="R127" s="641"/>
      <c r="S127" s="641"/>
      <c r="T127" s="641"/>
      <c r="U127" s="100"/>
      <c r="V127" s="100"/>
      <c r="W127" s="100"/>
      <c r="X127" s="100"/>
      <c r="Y127" s="100"/>
      <c r="Z127" s="100"/>
      <c r="AA127" s="100"/>
    </row>
    <row r="128" spans="1:27" s="108" customFormat="1" ht="4.5" customHeight="1">
      <c r="A128" s="100"/>
      <c r="B128" s="100"/>
      <c r="C128" s="100"/>
      <c r="D128" s="100"/>
      <c r="E128" s="109"/>
      <c r="F128" s="109"/>
      <c r="G128" s="100"/>
      <c r="H128" s="109"/>
      <c r="I128" s="100"/>
      <c r="J128" s="100"/>
      <c r="K128" s="110"/>
      <c r="L128" s="110"/>
      <c r="M128" s="100"/>
      <c r="N128" s="100"/>
      <c r="O128" s="100"/>
      <c r="P128" s="109"/>
      <c r="Q128" s="109"/>
      <c r="R128" s="109"/>
      <c r="S128" s="109"/>
      <c r="T128" s="109"/>
      <c r="U128" s="100"/>
      <c r="V128" s="100"/>
      <c r="W128" s="100"/>
      <c r="X128" s="100"/>
      <c r="Y128" s="100"/>
      <c r="Z128" s="100"/>
      <c r="AA128" s="100"/>
    </row>
    <row r="129" spans="1:27" s="108" customFormat="1" ht="18.75" customHeight="1">
      <c r="A129" s="100"/>
      <c r="B129" s="100"/>
      <c r="C129" s="100"/>
      <c r="D129" s="100"/>
      <c r="E129" s="111"/>
      <c r="F129" s="100"/>
      <c r="G129" s="100"/>
      <c r="H129" s="640"/>
      <c r="I129" s="640"/>
      <c r="J129" s="640"/>
      <c r="K129" s="112"/>
      <c r="L129" s="640"/>
      <c r="M129" s="640"/>
      <c r="N129" s="112"/>
      <c r="O129" s="640"/>
      <c r="P129" s="640"/>
      <c r="Q129" s="112"/>
      <c r="R129" s="640"/>
      <c r="S129" s="640"/>
      <c r="T129" s="640"/>
      <c r="U129" s="100"/>
      <c r="V129" s="100"/>
      <c r="W129" s="100"/>
      <c r="X129" s="100"/>
      <c r="Y129" s="100"/>
      <c r="Z129" s="100"/>
      <c r="AA129" s="100"/>
    </row>
    <row r="130" spans="1:27" s="108" customFormat="1" ht="4.5" customHeight="1">
      <c r="A130" s="100"/>
      <c r="B130" s="100"/>
      <c r="C130" s="100"/>
      <c r="D130" s="100"/>
      <c r="E130" s="109"/>
      <c r="F130" s="109"/>
      <c r="G130" s="100"/>
      <c r="H130" s="109"/>
      <c r="I130" s="100"/>
      <c r="J130" s="100"/>
      <c r="K130" s="110"/>
      <c r="L130" s="110"/>
      <c r="M130" s="100"/>
      <c r="N130" s="100"/>
      <c r="O130" s="100"/>
      <c r="P130" s="109"/>
      <c r="Q130" s="109"/>
      <c r="R130" s="109"/>
      <c r="S130" s="109"/>
      <c r="T130" s="109"/>
      <c r="U130" s="100"/>
      <c r="V130" s="100"/>
      <c r="W130" s="100"/>
      <c r="X130" s="100"/>
      <c r="Y130" s="100"/>
      <c r="Z130" s="100"/>
      <c r="AA130" s="100"/>
    </row>
    <row r="131" spans="1:27" s="108" customFormat="1" ht="18.75" customHeight="1">
      <c r="A131" s="100"/>
      <c r="B131" s="100"/>
      <c r="C131" s="100"/>
      <c r="D131" s="100"/>
      <c r="E131" s="109"/>
      <c r="F131" s="100"/>
      <c r="G131" s="100"/>
      <c r="H131" s="629"/>
      <c r="I131" s="629"/>
      <c r="J131" s="629"/>
      <c r="K131" s="112"/>
      <c r="L131" s="629"/>
      <c r="M131" s="629"/>
      <c r="N131" s="112"/>
      <c r="O131" s="629"/>
      <c r="P131" s="629"/>
      <c r="Q131" s="112"/>
      <c r="R131" s="112"/>
      <c r="S131" s="586"/>
      <c r="T131" s="112"/>
      <c r="U131" s="100"/>
      <c r="V131" s="100"/>
      <c r="W131" s="100"/>
      <c r="X131" s="100"/>
      <c r="Y131" s="100"/>
      <c r="Z131" s="100"/>
      <c r="AA131" s="100"/>
    </row>
    <row r="132" spans="1:27" s="108" customFormat="1" ht="4.5" customHeight="1">
      <c r="A132" s="100"/>
      <c r="B132" s="100"/>
      <c r="C132" s="100"/>
      <c r="D132" s="100"/>
      <c r="E132" s="109"/>
      <c r="F132" s="109"/>
      <c r="G132" s="100"/>
      <c r="H132" s="109"/>
      <c r="I132" s="100"/>
      <c r="J132" s="100"/>
      <c r="K132" s="110"/>
      <c r="L132" s="110"/>
      <c r="M132" s="100"/>
      <c r="N132" s="100"/>
      <c r="O132" s="100"/>
      <c r="P132" s="109"/>
      <c r="Q132" s="109"/>
      <c r="R132" s="109"/>
      <c r="S132" s="109"/>
      <c r="T132" s="109"/>
      <c r="U132" s="100"/>
      <c r="V132" s="100"/>
      <c r="W132" s="100"/>
      <c r="X132" s="100"/>
      <c r="Y132" s="100"/>
      <c r="Z132" s="100"/>
      <c r="AA132" s="100"/>
    </row>
    <row r="133" spans="1:27" s="108" customFormat="1" ht="18.75" customHeight="1">
      <c r="A133" s="100"/>
      <c r="B133" s="100"/>
      <c r="C133" s="100"/>
      <c r="D133" s="100"/>
      <c r="E133" s="635"/>
      <c r="F133" s="635"/>
      <c r="G133" s="113"/>
      <c r="H133" s="636"/>
      <c r="I133" s="636"/>
      <c r="J133" s="636"/>
      <c r="K133" s="112"/>
      <c r="L133" s="636"/>
      <c r="M133" s="636"/>
      <c r="N133" s="112"/>
      <c r="O133" s="636"/>
      <c r="P133" s="636"/>
      <c r="Q133" s="112"/>
      <c r="R133" s="640"/>
      <c r="S133" s="640"/>
      <c r="T133" s="640"/>
      <c r="U133" s="100"/>
      <c r="V133" s="100"/>
      <c r="W133" s="100"/>
      <c r="X133" s="100"/>
      <c r="Y133" s="100"/>
      <c r="Z133" s="100"/>
      <c r="AA133" s="100"/>
    </row>
    <row r="134" spans="1:27" s="108" customFormat="1" ht="4.5" customHeight="1">
      <c r="A134" s="100"/>
      <c r="B134" s="100"/>
      <c r="C134" s="100"/>
      <c r="D134" s="100"/>
      <c r="E134" s="109"/>
      <c r="F134" s="109"/>
      <c r="G134" s="100"/>
      <c r="H134" s="109"/>
      <c r="I134" s="100"/>
      <c r="J134" s="100"/>
      <c r="K134" s="110"/>
      <c r="L134" s="110"/>
      <c r="M134" s="100"/>
      <c r="N134" s="100"/>
      <c r="O134" s="100"/>
      <c r="P134" s="109"/>
      <c r="Q134" s="109"/>
      <c r="R134" s="109"/>
      <c r="S134" s="109"/>
      <c r="T134" s="109"/>
      <c r="U134" s="100"/>
      <c r="V134" s="100"/>
      <c r="W134" s="100"/>
      <c r="X134" s="100"/>
      <c r="Y134" s="100"/>
      <c r="Z134" s="100"/>
      <c r="AA134" s="100"/>
    </row>
    <row r="135" spans="1:27" s="108" customFormat="1" ht="18.75" customHeight="1">
      <c r="A135" s="100"/>
      <c r="B135" s="100"/>
      <c r="C135" s="100"/>
      <c r="D135" s="100"/>
      <c r="E135" s="113"/>
      <c r="F135" s="113"/>
      <c r="G135" s="113"/>
      <c r="H135" s="632"/>
      <c r="I135" s="632"/>
      <c r="J135" s="632"/>
      <c r="K135" s="112"/>
      <c r="L135" s="112"/>
      <c r="M135" s="114"/>
      <c r="N135" s="112"/>
      <c r="O135" s="641"/>
      <c r="P135" s="641"/>
      <c r="Q135" s="112"/>
      <c r="R135" s="112"/>
      <c r="S135" s="586"/>
      <c r="T135" s="114"/>
      <c r="U135" s="100"/>
      <c r="V135" s="100"/>
      <c r="W135" s="100"/>
      <c r="X135" s="100"/>
      <c r="Y135" s="100"/>
      <c r="Z135" s="100"/>
      <c r="AA135" s="100"/>
    </row>
    <row r="136" spans="1:27" s="108" customFormat="1" ht="4.5" customHeight="1">
      <c r="A136" s="100"/>
      <c r="B136" s="100"/>
      <c r="C136" s="100"/>
      <c r="D136" s="100"/>
      <c r="E136" s="109"/>
      <c r="F136" s="109"/>
      <c r="G136" s="100"/>
      <c r="H136" s="109"/>
      <c r="I136" s="100"/>
      <c r="J136" s="100"/>
      <c r="K136" s="110"/>
      <c r="L136" s="110"/>
      <c r="M136" s="100"/>
      <c r="N136" s="100"/>
      <c r="O136" s="100"/>
      <c r="P136" s="109"/>
      <c r="Q136" s="109"/>
      <c r="R136" s="109"/>
      <c r="S136" s="109"/>
      <c r="T136" s="109"/>
      <c r="U136" s="100"/>
      <c r="V136" s="100"/>
      <c r="W136" s="100"/>
      <c r="X136" s="100"/>
      <c r="Y136" s="100"/>
      <c r="Z136" s="100"/>
      <c r="AA136" s="100"/>
    </row>
    <row r="137" spans="1:27" s="108" customFormat="1" ht="18.75" customHeight="1">
      <c r="A137" s="100"/>
      <c r="B137" s="100"/>
      <c r="C137" s="100"/>
      <c r="D137" s="100"/>
      <c r="E137" s="628"/>
      <c r="F137" s="628"/>
      <c r="G137" s="113"/>
      <c r="H137" s="629"/>
      <c r="I137" s="629"/>
      <c r="J137" s="629"/>
      <c r="K137" s="112"/>
      <c r="L137" s="112"/>
      <c r="M137" s="114"/>
      <c r="N137" s="112"/>
      <c r="O137" s="630"/>
      <c r="P137" s="630"/>
      <c r="Q137" s="112"/>
      <c r="R137" s="112"/>
      <c r="S137" s="586"/>
      <c r="T137" s="114"/>
      <c r="U137" s="100"/>
      <c r="V137" s="100"/>
      <c r="W137" s="100"/>
      <c r="X137" s="100"/>
      <c r="Y137" s="100"/>
      <c r="Z137" s="100"/>
      <c r="AA137" s="100"/>
    </row>
    <row r="138" spans="1:27" s="108" customFormat="1" ht="9" customHeight="1">
      <c r="A138" s="100"/>
      <c r="B138" s="100"/>
      <c r="C138" s="100"/>
      <c r="D138" s="100"/>
      <c r="E138" s="109"/>
      <c r="F138" s="109"/>
      <c r="G138" s="100"/>
      <c r="H138" s="109"/>
      <c r="I138" s="100"/>
      <c r="J138" s="100"/>
      <c r="K138" s="110"/>
      <c r="L138" s="110"/>
      <c r="M138" s="100"/>
      <c r="N138" s="100"/>
      <c r="O138" s="100"/>
      <c r="P138" s="109"/>
      <c r="Q138" s="109"/>
      <c r="R138" s="109"/>
      <c r="S138" s="109"/>
      <c r="T138" s="109"/>
      <c r="U138" s="100"/>
      <c r="V138" s="100"/>
      <c r="W138" s="100"/>
      <c r="X138" s="100"/>
      <c r="Y138" s="100"/>
      <c r="Z138" s="100"/>
      <c r="AA138" s="100"/>
    </row>
    <row r="139" spans="1:27" s="108" customFormat="1" ht="4.5" customHeight="1">
      <c r="A139" s="100"/>
      <c r="B139" s="100"/>
      <c r="C139" s="100"/>
      <c r="D139" s="100"/>
      <c r="E139" s="109"/>
      <c r="F139" s="109"/>
      <c r="G139" s="100"/>
      <c r="H139" s="109"/>
      <c r="I139" s="100"/>
      <c r="J139" s="100"/>
      <c r="K139" s="110"/>
      <c r="L139" s="110"/>
      <c r="M139" s="100"/>
      <c r="N139" s="100"/>
      <c r="O139" s="100"/>
      <c r="P139" s="109"/>
      <c r="Q139" s="109"/>
      <c r="R139" s="109"/>
      <c r="S139" s="109"/>
      <c r="T139" s="109"/>
      <c r="U139" s="100"/>
      <c r="V139" s="100"/>
      <c r="W139" s="100"/>
      <c r="X139" s="100"/>
      <c r="Y139" s="100"/>
      <c r="Z139" s="100"/>
      <c r="AA139" s="100"/>
    </row>
    <row r="140" spans="1:27" s="108" customFormat="1" ht="18.75" customHeight="1">
      <c r="A140" s="100"/>
      <c r="B140" s="100"/>
      <c r="C140" s="100"/>
      <c r="D140" s="100"/>
      <c r="E140" s="631"/>
      <c r="F140" s="631"/>
      <c r="G140" s="631"/>
      <c r="H140" s="631"/>
      <c r="I140" s="631"/>
      <c r="J140" s="631"/>
      <c r="K140" s="631"/>
      <c r="L140" s="631"/>
      <c r="M140" s="631"/>
      <c r="N140" s="112"/>
      <c r="O140" s="630"/>
      <c r="P140" s="630"/>
      <c r="Q140" s="112"/>
      <c r="R140" s="112"/>
      <c r="S140" s="586"/>
      <c r="T140" s="114"/>
      <c r="U140" s="100"/>
      <c r="V140" s="100"/>
      <c r="W140" s="100"/>
      <c r="X140" s="100"/>
      <c r="Y140" s="100"/>
      <c r="Z140" s="100"/>
      <c r="AA140" s="100"/>
    </row>
    <row r="141" spans="1:27" s="108" customFormat="1" ht="8.25" customHeight="1">
      <c r="A141" s="100"/>
      <c r="B141" s="100"/>
      <c r="C141" s="100"/>
      <c r="D141" s="100"/>
      <c r="E141" s="109"/>
      <c r="F141" s="109"/>
      <c r="G141" s="100"/>
      <c r="H141" s="109"/>
      <c r="I141" s="100"/>
      <c r="J141" s="100"/>
      <c r="K141" s="110"/>
      <c r="L141" s="110"/>
      <c r="M141" s="100"/>
      <c r="N141" s="100"/>
      <c r="O141" s="100"/>
      <c r="P141" s="109"/>
      <c r="Q141" s="109"/>
      <c r="R141" s="109"/>
      <c r="S141" s="109"/>
      <c r="T141" s="109"/>
      <c r="U141" s="100"/>
      <c r="V141" s="100"/>
      <c r="W141" s="100"/>
      <c r="X141" s="100"/>
      <c r="Y141" s="100"/>
      <c r="Z141" s="100"/>
      <c r="AA141" s="100"/>
    </row>
    <row r="142" spans="1:27" s="108" customFormat="1" ht="16.5" customHeight="1">
      <c r="A142" s="100"/>
      <c r="B142" s="100"/>
      <c r="C142" s="100"/>
      <c r="D142" s="100"/>
      <c r="E142" s="109"/>
      <c r="F142" s="109"/>
      <c r="G142" s="100"/>
      <c r="H142" s="109"/>
      <c r="I142" s="100"/>
      <c r="J142" s="100"/>
      <c r="K142" s="110"/>
      <c r="L142" s="110"/>
      <c r="M142" s="100"/>
      <c r="N142" s="100"/>
      <c r="O142" s="100"/>
      <c r="P142" s="109"/>
      <c r="Q142" s="109"/>
      <c r="R142" s="109"/>
      <c r="S142" s="109"/>
      <c r="T142" s="109"/>
      <c r="U142" s="100"/>
      <c r="V142" s="100"/>
      <c r="W142" s="100"/>
      <c r="X142" s="100"/>
      <c r="Y142" s="100"/>
      <c r="Z142" s="100"/>
      <c r="AA142" s="100"/>
    </row>
    <row r="143" spans="1:27" s="108" customFormat="1" ht="18.75" customHeight="1">
      <c r="A143" s="100"/>
      <c r="B143" s="100"/>
      <c r="C143" s="100"/>
      <c r="D143" s="100"/>
      <c r="E143" s="115"/>
      <c r="F143" s="116"/>
      <c r="G143" s="116"/>
      <c r="H143" s="632"/>
      <c r="I143" s="632"/>
      <c r="J143" s="632"/>
      <c r="K143" s="116"/>
      <c r="L143" s="632"/>
      <c r="M143" s="632"/>
      <c r="N143" s="116"/>
      <c r="O143" s="642"/>
      <c r="P143" s="642"/>
      <c r="Q143" s="116"/>
      <c r="R143" s="641"/>
      <c r="S143" s="641"/>
      <c r="T143" s="641"/>
      <c r="U143" s="100"/>
      <c r="V143" s="100"/>
      <c r="W143" s="100"/>
      <c r="X143" s="100"/>
      <c r="Y143" s="100"/>
      <c r="Z143" s="100"/>
      <c r="AA143" s="100"/>
    </row>
    <row r="144" spans="1:27" s="108" customFormat="1" ht="4.5" customHeight="1">
      <c r="A144" s="100"/>
      <c r="B144" s="100"/>
      <c r="C144" s="100"/>
      <c r="D144" s="100"/>
      <c r="E144" s="109"/>
      <c r="F144" s="109"/>
      <c r="G144" s="100"/>
      <c r="H144" s="109"/>
      <c r="I144" s="100"/>
      <c r="J144" s="100"/>
      <c r="K144" s="110"/>
      <c r="L144" s="110"/>
      <c r="M144" s="100"/>
      <c r="N144" s="100"/>
      <c r="O144" s="100"/>
      <c r="P144" s="109"/>
      <c r="Q144" s="109"/>
      <c r="R144" s="109"/>
      <c r="S144" s="109"/>
      <c r="T144" s="109"/>
      <c r="U144" s="100"/>
      <c r="V144" s="100"/>
      <c r="W144" s="100"/>
      <c r="X144" s="100"/>
      <c r="Y144" s="100"/>
      <c r="Z144" s="100"/>
      <c r="AA144" s="100"/>
    </row>
    <row r="145" spans="1:27" s="108" customFormat="1" ht="18.75" customHeight="1">
      <c r="A145" s="100"/>
      <c r="B145" s="100"/>
      <c r="C145" s="100"/>
      <c r="D145" s="100"/>
      <c r="E145" s="111"/>
      <c r="F145" s="100"/>
      <c r="G145" s="100"/>
      <c r="H145" s="640"/>
      <c r="I145" s="640"/>
      <c r="J145" s="640"/>
      <c r="K145" s="112"/>
      <c r="L145" s="640"/>
      <c r="M145" s="640"/>
      <c r="N145" s="112"/>
      <c r="O145" s="640"/>
      <c r="P145" s="640"/>
      <c r="Q145" s="112"/>
      <c r="R145" s="640"/>
      <c r="S145" s="640"/>
      <c r="T145" s="640"/>
      <c r="U145" s="100"/>
      <c r="V145" s="100"/>
      <c r="W145" s="117"/>
      <c r="X145" s="100"/>
      <c r="Y145" s="100"/>
      <c r="Z145" s="100"/>
      <c r="AA145" s="100"/>
    </row>
    <row r="146" spans="1:27" s="108" customFormat="1" ht="4.5" customHeight="1">
      <c r="A146" s="100"/>
      <c r="B146" s="100"/>
      <c r="C146" s="100"/>
      <c r="D146" s="100"/>
      <c r="E146" s="109"/>
      <c r="F146" s="109"/>
      <c r="G146" s="100"/>
      <c r="H146" s="109"/>
      <c r="I146" s="100"/>
      <c r="J146" s="100"/>
      <c r="K146" s="110"/>
      <c r="L146" s="110"/>
      <c r="M146" s="100"/>
      <c r="N146" s="100"/>
      <c r="O146" s="100"/>
      <c r="P146" s="109"/>
      <c r="Q146" s="109"/>
      <c r="R146" s="109"/>
      <c r="S146" s="109"/>
      <c r="T146" s="109"/>
      <c r="U146" s="100"/>
      <c r="V146" s="100"/>
      <c r="W146" s="100"/>
      <c r="X146" s="100"/>
      <c r="Y146" s="100"/>
      <c r="Z146" s="100"/>
      <c r="AA146" s="100"/>
    </row>
    <row r="147" spans="1:27" s="108" customFormat="1" ht="18.75" customHeight="1">
      <c r="A147" s="100"/>
      <c r="B147" s="100"/>
      <c r="C147" s="100"/>
      <c r="D147" s="100"/>
      <c r="E147" s="109"/>
      <c r="F147" s="100"/>
      <c r="G147" s="100"/>
      <c r="H147" s="629"/>
      <c r="I147" s="629"/>
      <c r="J147" s="629"/>
      <c r="K147" s="112"/>
      <c r="L147" s="629"/>
      <c r="M147" s="629"/>
      <c r="N147" s="112"/>
      <c r="O147" s="629"/>
      <c r="P147" s="629"/>
      <c r="Q147" s="112"/>
      <c r="R147" s="112"/>
      <c r="S147" s="586"/>
      <c r="T147" s="112"/>
      <c r="U147" s="100"/>
      <c r="V147" s="100"/>
      <c r="W147" s="100"/>
      <c r="X147" s="100"/>
      <c r="Y147" s="100"/>
      <c r="Z147" s="100"/>
      <c r="AA147" s="100"/>
    </row>
    <row r="148" spans="1:27" s="108" customFormat="1" ht="4.5" customHeight="1">
      <c r="A148" s="100"/>
      <c r="B148" s="100"/>
      <c r="C148" s="100"/>
      <c r="D148" s="100"/>
      <c r="E148" s="109"/>
      <c r="F148" s="109"/>
      <c r="G148" s="100"/>
      <c r="H148" s="109"/>
      <c r="I148" s="100"/>
      <c r="J148" s="100"/>
      <c r="K148" s="110"/>
      <c r="L148" s="110"/>
      <c r="M148" s="100"/>
      <c r="N148" s="100"/>
      <c r="O148" s="100"/>
      <c r="P148" s="109"/>
      <c r="Q148" s="109"/>
      <c r="R148" s="109"/>
      <c r="S148" s="109"/>
      <c r="T148" s="109"/>
      <c r="U148" s="100"/>
      <c r="V148" s="100"/>
      <c r="W148" s="100"/>
      <c r="X148" s="100"/>
      <c r="Y148" s="100"/>
      <c r="Z148" s="100"/>
      <c r="AA148" s="100"/>
    </row>
    <row r="149" spans="1:27" s="108" customFormat="1" ht="18.75" customHeight="1">
      <c r="A149" s="100"/>
      <c r="B149" s="100"/>
      <c r="C149" s="100"/>
      <c r="D149" s="100"/>
      <c r="E149" s="635"/>
      <c r="F149" s="635"/>
      <c r="G149" s="113"/>
      <c r="H149" s="636"/>
      <c r="I149" s="636"/>
      <c r="J149" s="636"/>
      <c r="K149" s="112"/>
      <c r="L149" s="636"/>
      <c r="M149" s="636"/>
      <c r="N149" s="112"/>
      <c r="O149" s="636"/>
      <c r="P149" s="636"/>
      <c r="Q149" s="112"/>
      <c r="R149" s="640"/>
      <c r="S149" s="640"/>
      <c r="T149" s="640"/>
      <c r="U149" s="100"/>
      <c r="V149" s="100"/>
      <c r="W149" s="100"/>
      <c r="X149" s="100"/>
      <c r="Y149" s="100"/>
      <c r="Z149" s="100"/>
      <c r="AA149" s="100"/>
    </row>
    <row r="150" spans="1:27" s="108" customFormat="1" ht="4.5" customHeight="1">
      <c r="A150" s="100"/>
      <c r="B150" s="100"/>
      <c r="C150" s="100"/>
      <c r="D150" s="100"/>
      <c r="E150" s="109"/>
      <c r="F150" s="109"/>
      <c r="G150" s="100"/>
      <c r="H150" s="109"/>
      <c r="I150" s="100"/>
      <c r="J150" s="100"/>
      <c r="K150" s="110"/>
      <c r="L150" s="110"/>
      <c r="M150" s="100"/>
      <c r="N150" s="100"/>
      <c r="O150" s="100"/>
      <c r="P150" s="109"/>
      <c r="Q150" s="109"/>
      <c r="R150" s="109"/>
      <c r="S150" s="109"/>
      <c r="T150" s="109"/>
      <c r="U150" s="100"/>
      <c r="V150" s="100"/>
      <c r="W150" s="100"/>
      <c r="X150" s="100"/>
      <c r="Y150" s="100"/>
      <c r="Z150" s="100"/>
      <c r="AA150" s="100"/>
    </row>
    <row r="151" spans="1:27" s="108" customFormat="1" ht="18.75" customHeight="1">
      <c r="A151" s="100"/>
      <c r="B151" s="100"/>
      <c r="C151" s="100"/>
      <c r="D151" s="100"/>
      <c r="E151" s="113"/>
      <c r="F151" s="113"/>
      <c r="G151" s="113"/>
      <c r="H151" s="632"/>
      <c r="I151" s="632"/>
      <c r="J151" s="632"/>
      <c r="K151" s="112"/>
      <c r="L151" s="112"/>
      <c r="M151" s="114"/>
      <c r="N151" s="112"/>
      <c r="O151" s="641"/>
      <c r="P151" s="641"/>
      <c r="Q151" s="112"/>
      <c r="R151" s="112"/>
      <c r="S151" s="586"/>
      <c r="T151" s="114"/>
      <c r="U151" s="100"/>
      <c r="V151" s="100"/>
      <c r="W151" s="100"/>
      <c r="X151" s="100"/>
      <c r="Y151" s="100"/>
      <c r="Z151" s="100"/>
      <c r="AA151" s="100"/>
    </row>
    <row r="152" spans="1:27" s="108" customFormat="1" ht="4.5" customHeight="1">
      <c r="A152" s="100"/>
      <c r="B152" s="100"/>
      <c r="C152" s="100"/>
      <c r="D152" s="100"/>
      <c r="E152" s="109"/>
      <c r="F152" s="109"/>
      <c r="G152" s="100"/>
      <c r="H152" s="109"/>
      <c r="I152" s="100"/>
      <c r="J152" s="100"/>
      <c r="K152" s="110"/>
      <c r="L152" s="110"/>
      <c r="M152" s="100"/>
      <c r="N152" s="100"/>
      <c r="O152" s="100"/>
      <c r="P152" s="109"/>
      <c r="Q152" s="109"/>
      <c r="R152" s="109"/>
      <c r="S152" s="109"/>
      <c r="T152" s="109"/>
      <c r="U152" s="100"/>
      <c r="V152" s="100"/>
      <c r="W152" s="100"/>
      <c r="X152" s="100"/>
      <c r="Y152" s="100"/>
      <c r="Z152" s="100"/>
      <c r="AA152" s="100"/>
    </row>
    <row r="153" spans="1:27" s="108" customFormat="1" ht="18.75" customHeight="1">
      <c r="A153" s="100"/>
      <c r="B153" s="100"/>
      <c r="C153" s="100"/>
      <c r="D153" s="100"/>
      <c r="E153" s="628"/>
      <c r="F153" s="628"/>
      <c r="G153" s="113"/>
      <c r="H153" s="629"/>
      <c r="I153" s="629"/>
      <c r="J153" s="629"/>
      <c r="K153" s="112"/>
      <c r="L153" s="112"/>
      <c r="M153" s="114"/>
      <c r="N153" s="112"/>
      <c r="O153" s="630"/>
      <c r="P153" s="630"/>
      <c r="Q153" s="112"/>
      <c r="R153" s="112"/>
      <c r="S153" s="586"/>
      <c r="T153" s="114"/>
      <c r="U153" s="100"/>
      <c r="V153" s="100"/>
      <c r="W153" s="100"/>
      <c r="X153" s="100"/>
      <c r="Y153" s="100"/>
      <c r="Z153" s="100"/>
      <c r="AA153" s="100"/>
    </row>
    <row r="154" spans="1:27" s="108" customFormat="1" ht="9" customHeight="1">
      <c r="A154" s="100"/>
      <c r="B154" s="100"/>
      <c r="C154" s="100"/>
      <c r="D154" s="100"/>
      <c r="E154" s="109"/>
      <c r="F154" s="109"/>
      <c r="G154" s="100"/>
      <c r="H154" s="109"/>
      <c r="I154" s="100"/>
      <c r="J154" s="100"/>
      <c r="K154" s="110"/>
      <c r="L154" s="110"/>
      <c r="M154" s="100"/>
      <c r="N154" s="100"/>
      <c r="O154" s="100"/>
      <c r="P154" s="109"/>
      <c r="Q154" s="109"/>
      <c r="R154" s="109"/>
      <c r="S154" s="109"/>
      <c r="T154" s="109"/>
      <c r="U154" s="100"/>
      <c r="V154" s="100"/>
      <c r="W154" s="100"/>
      <c r="X154" s="100"/>
      <c r="Y154" s="100"/>
      <c r="Z154" s="100"/>
      <c r="AA154" s="100"/>
    </row>
    <row r="155" spans="1:27" s="108" customFormat="1" ht="4.5" customHeight="1">
      <c r="A155" s="100"/>
      <c r="B155" s="100"/>
      <c r="C155" s="100"/>
      <c r="D155" s="100"/>
      <c r="E155" s="109"/>
      <c r="F155" s="109"/>
      <c r="G155" s="100"/>
      <c r="H155" s="109"/>
      <c r="I155" s="100"/>
      <c r="J155" s="100"/>
      <c r="K155" s="110"/>
      <c r="L155" s="110"/>
      <c r="M155" s="100"/>
      <c r="N155" s="100"/>
      <c r="O155" s="100"/>
      <c r="P155" s="109"/>
      <c r="Q155" s="109"/>
      <c r="R155" s="109"/>
      <c r="S155" s="109"/>
      <c r="T155" s="109"/>
      <c r="U155" s="100"/>
      <c r="V155" s="100"/>
      <c r="W155" s="100"/>
      <c r="X155" s="100"/>
      <c r="Y155" s="100"/>
      <c r="Z155" s="100"/>
      <c r="AA155" s="100"/>
    </row>
    <row r="156" spans="1:27" s="108" customFormat="1" ht="18.75" customHeight="1">
      <c r="A156" s="100"/>
      <c r="B156" s="100"/>
      <c r="C156" s="100"/>
      <c r="D156" s="100"/>
      <c r="E156" s="631"/>
      <c r="F156" s="631"/>
      <c r="G156" s="631"/>
      <c r="H156" s="631"/>
      <c r="I156" s="631"/>
      <c r="J156" s="631"/>
      <c r="K156" s="631"/>
      <c r="L156" s="631"/>
      <c r="M156" s="631"/>
      <c r="N156" s="112"/>
      <c r="O156" s="630"/>
      <c r="P156" s="630"/>
      <c r="Q156" s="112"/>
      <c r="R156" s="112"/>
      <c r="S156" s="586"/>
      <c r="T156" s="114"/>
      <c r="U156" s="100"/>
      <c r="V156" s="100"/>
      <c r="W156" s="100"/>
      <c r="X156" s="100"/>
      <c r="Y156" s="100"/>
      <c r="Z156" s="100"/>
      <c r="AA156" s="100"/>
    </row>
    <row r="157" spans="1:27" s="108" customFormat="1" ht="8.25" customHeight="1">
      <c r="A157" s="100"/>
      <c r="B157" s="100"/>
      <c r="C157" s="100"/>
      <c r="D157" s="100"/>
      <c r="E157" s="109"/>
      <c r="F157" s="109"/>
      <c r="G157" s="100"/>
      <c r="H157" s="109"/>
      <c r="I157" s="100"/>
      <c r="J157" s="100"/>
      <c r="K157" s="110"/>
      <c r="L157" s="110"/>
      <c r="M157" s="100"/>
      <c r="N157" s="100"/>
      <c r="O157" s="100"/>
      <c r="P157" s="109"/>
      <c r="Q157" s="109"/>
      <c r="R157" s="109"/>
      <c r="S157" s="109"/>
      <c r="T157" s="109"/>
      <c r="U157" s="100"/>
      <c r="V157" s="100"/>
      <c r="W157" s="100"/>
      <c r="X157" s="100"/>
      <c r="Y157" s="100"/>
      <c r="Z157" s="100"/>
      <c r="AA157" s="100"/>
    </row>
    <row r="158" spans="1:27" s="108" customFormat="1" ht="16.5" customHeight="1">
      <c r="A158" s="100"/>
      <c r="B158" s="100"/>
      <c r="C158" s="100"/>
      <c r="D158" s="100"/>
      <c r="E158" s="109"/>
      <c r="F158" s="109"/>
      <c r="G158" s="100"/>
      <c r="H158" s="109"/>
      <c r="I158" s="100"/>
      <c r="J158" s="100"/>
      <c r="K158" s="110"/>
      <c r="L158" s="110"/>
      <c r="M158" s="100"/>
      <c r="N158" s="100"/>
      <c r="O158" s="100"/>
      <c r="P158" s="109"/>
      <c r="Q158" s="109"/>
      <c r="R158" s="109"/>
      <c r="S158" s="109"/>
      <c r="T158" s="109"/>
      <c r="U158" s="100"/>
      <c r="V158" s="100"/>
      <c r="W158" s="100"/>
      <c r="X158" s="100"/>
      <c r="Y158" s="100"/>
      <c r="Z158" s="100"/>
      <c r="AA158" s="100"/>
    </row>
    <row r="159" spans="1:27" s="108" customFormat="1" ht="18.75" customHeight="1">
      <c r="A159" s="100"/>
      <c r="B159" s="100"/>
      <c r="C159" s="100"/>
      <c r="D159" s="100"/>
      <c r="E159" s="115"/>
      <c r="F159" s="116"/>
      <c r="G159" s="116"/>
      <c r="H159" s="632"/>
      <c r="I159" s="632"/>
      <c r="J159" s="632"/>
      <c r="K159" s="116"/>
      <c r="L159" s="632"/>
      <c r="M159" s="632"/>
      <c r="N159" s="116"/>
      <c r="O159" s="642"/>
      <c r="P159" s="642"/>
      <c r="Q159" s="116"/>
      <c r="R159" s="641"/>
      <c r="S159" s="641"/>
      <c r="T159" s="641"/>
      <c r="U159" s="100"/>
      <c r="V159" s="100"/>
      <c r="W159" s="100"/>
      <c r="X159" s="100"/>
      <c r="Y159" s="100"/>
      <c r="Z159" s="100"/>
      <c r="AA159" s="100"/>
    </row>
    <row r="160" spans="1:27" s="108" customFormat="1" ht="4.5" customHeight="1">
      <c r="A160" s="100"/>
      <c r="B160" s="100"/>
      <c r="C160" s="100"/>
      <c r="D160" s="100"/>
      <c r="E160" s="109"/>
      <c r="F160" s="109"/>
      <c r="G160" s="100"/>
      <c r="H160" s="109"/>
      <c r="I160" s="100"/>
      <c r="J160" s="100"/>
      <c r="K160" s="110"/>
      <c r="L160" s="110"/>
      <c r="M160" s="100"/>
      <c r="N160" s="100"/>
      <c r="O160" s="100"/>
      <c r="P160" s="109"/>
      <c r="Q160" s="109"/>
      <c r="R160" s="109"/>
      <c r="S160" s="109"/>
      <c r="T160" s="109"/>
      <c r="U160" s="100"/>
      <c r="V160" s="100"/>
      <c r="W160" s="100"/>
      <c r="X160" s="100"/>
      <c r="Y160" s="100"/>
      <c r="Z160" s="100"/>
      <c r="AA160" s="100"/>
    </row>
    <row r="161" spans="1:27" s="108" customFormat="1" ht="18.75" customHeight="1">
      <c r="A161" s="100"/>
      <c r="B161" s="100"/>
      <c r="C161" s="100"/>
      <c r="D161" s="101"/>
      <c r="E161" s="111"/>
      <c r="F161" s="100"/>
      <c r="G161" s="100"/>
      <c r="H161" s="640"/>
      <c r="I161" s="640"/>
      <c r="J161" s="640"/>
      <c r="K161" s="112"/>
      <c r="L161" s="640"/>
      <c r="M161" s="640"/>
      <c r="N161" s="112"/>
      <c r="O161" s="640"/>
      <c r="P161" s="640"/>
      <c r="Q161" s="112"/>
      <c r="R161" s="640"/>
      <c r="S161" s="640"/>
      <c r="T161" s="640"/>
      <c r="U161" s="100"/>
      <c r="V161" s="100"/>
      <c r="W161" s="100"/>
      <c r="X161" s="100"/>
      <c r="Y161" s="100"/>
      <c r="Z161" s="100"/>
      <c r="AA161" s="100"/>
    </row>
    <row r="162" spans="1:27" s="108" customFormat="1" ht="4.5" customHeight="1">
      <c r="A162" s="100"/>
      <c r="B162" s="100"/>
      <c r="C162" s="100"/>
      <c r="D162" s="100"/>
      <c r="E162" s="109"/>
      <c r="F162" s="109"/>
      <c r="G162" s="100"/>
      <c r="H162" s="109"/>
      <c r="I162" s="100"/>
      <c r="J162" s="100"/>
      <c r="K162" s="110"/>
      <c r="L162" s="110"/>
      <c r="M162" s="100"/>
      <c r="N162" s="100"/>
      <c r="O162" s="100"/>
      <c r="P162" s="109"/>
      <c r="Q162" s="109"/>
      <c r="R162" s="109"/>
      <c r="S162" s="109"/>
      <c r="T162" s="109"/>
      <c r="U162" s="100"/>
      <c r="V162" s="100"/>
      <c r="W162" s="100"/>
      <c r="X162" s="100"/>
      <c r="Y162" s="100"/>
      <c r="Z162" s="100"/>
      <c r="AA162" s="100"/>
    </row>
    <row r="163" spans="1:27" s="108" customFormat="1" ht="18.75" customHeight="1">
      <c r="A163" s="100"/>
      <c r="B163" s="100"/>
      <c r="C163" s="100"/>
      <c r="D163" s="100"/>
      <c r="E163" s="109"/>
      <c r="F163" s="100"/>
      <c r="G163" s="100"/>
      <c r="H163" s="629"/>
      <c r="I163" s="629"/>
      <c r="J163" s="629"/>
      <c r="K163" s="112"/>
      <c r="L163" s="629"/>
      <c r="M163" s="629"/>
      <c r="N163" s="112"/>
      <c r="O163" s="629"/>
      <c r="P163" s="629"/>
      <c r="Q163" s="112"/>
      <c r="R163" s="112"/>
      <c r="S163" s="586"/>
      <c r="T163" s="112"/>
      <c r="U163" s="100"/>
      <c r="V163" s="100"/>
      <c r="W163" s="100"/>
      <c r="X163" s="100"/>
      <c r="Y163" s="100"/>
      <c r="Z163" s="100"/>
      <c r="AA163" s="100"/>
    </row>
    <row r="164" spans="1:27" s="108" customFormat="1" ht="4.5" customHeight="1">
      <c r="A164" s="100"/>
      <c r="B164" s="100"/>
      <c r="C164" s="100"/>
      <c r="D164" s="100"/>
      <c r="E164" s="109"/>
      <c r="F164" s="109"/>
      <c r="G164" s="100"/>
      <c r="H164" s="109"/>
      <c r="I164" s="100"/>
      <c r="J164" s="100"/>
      <c r="K164" s="110"/>
      <c r="L164" s="110"/>
      <c r="M164" s="100"/>
      <c r="N164" s="100"/>
      <c r="O164" s="100"/>
      <c r="P164" s="109"/>
      <c r="Q164" s="109"/>
      <c r="R164" s="109"/>
      <c r="S164" s="109"/>
      <c r="T164" s="109"/>
      <c r="U164" s="100"/>
      <c r="V164" s="100"/>
      <c r="W164" s="100"/>
      <c r="X164" s="100"/>
      <c r="Y164" s="100"/>
      <c r="Z164" s="100"/>
      <c r="AA164" s="100"/>
    </row>
    <row r="165" spans="1:27" s="108" customFormat="1" ht="18.75" customHeight="1">
      <c r="A165" s="100"/>
      <c r="B165" s="100"/>
      <c r="C165" s="100"/>
      <c r="D165" s="100"/>
      <c r="E165" s="635"/>
      <c r="F165" s="635"/>
      <c r="G165" s="113"/>
      <c r="H165" s="636"/>
      <c r="I165" s="636"/>
      <c r="J165" s="636"/>
      <c r="K165" s="112"/>
      <c r="L165" s="636"/>
      <c r="M165" s="636"/>
      <c r="N165" s="112"/>
      <c r="O165" s="636"/>
      <c r="P165" s="636"/>
      <c r="Q165" s="112"/>
      <c r="R165" s="640"/>
      <c r="S165" s="640"/>
      <c r="T165" s="640"/>
      <c r="U165" s="100"/>
      <c r="V165" s="100"/>
      <c r="W165" s="100"/>
      <c r="X165" s="100"/>
      <c r="Y165" s="100"/>
      <c r="Z165" s="100"/>
      <c r="AA165" s="100"/>
    </row>
    <row r="166" spans="1:27" s="108" customFormat="1" ht="4.5" customHeight="1">
      <c r="A166" s="100"/>
      <c r="B166" s="100"/>
      <c r="C166" s="100"/>
      <c r="D166" s="100"/>
      <c r="E166" s="109"/>
      <c r="F166" s="109"/>
      <c r="G166" s="100"/>
      <c r="H166" s="109"/>
      <c r="I166" s="100"/>
      <c r="J166" s="100"/>
      <c r="K166" s="110"/>
      <c r="L166" s="110"/>
      <c r="M166" s="100"/>
      <c r="N166" s="100"/>
      <c r="O166" s="100"/>
      <c r="P166" s="109"/>
      <c r="Q166" s="109"/>
      <c r="R166" s="109"/>
      <c r="S166" s="109"/>
      <c r="T166" s="109"/>
      <c r="U166" s="100"/>
      <c r="V166" s="100"/>
      <c r="W166" s="100"/>
      <c r="X166" s="100"/>
      <c r="Y166" s="100"/>
      <c r="Z166" s="100"/>
      <c r="AA166" s="100"/>
    </row>
    <row r="167" spans="1:27" s="108" customFormat="1" ht="18.75" customHeight="1">
      <c r="A167" s="100"/>
      <c r="B167" s="100"/>
      <c r="C167" s="100"/>
      <c r="D167" s="100"/>
      <c r="E167" s="113"/>
      <c r="F167" s="113"/>
      <c r="G167" s="113"/>
      <c r="H167" s="632"/>
      <c r="I167" s="632"/>
      <c r="J167" s="632"/>
      <c r="K167" s="112"/>
      <c r="L167" s="112"/>
      <c r="M167" s="114"/>
      <c r="N167" s="112"/>
      <c r="O167" s="641"/>
      <c r="P167" s="641"/>
      <c r="Q167" s="112"/>
      <c r="R167" s="112"/>
      <c r="S167" s="586"/>
      <c r="T167" s="114"/>
      <c r="U167" s="100"/>
      <c r="V167" s="100"/>
      <c r="W167" s="100"/>
      <c r="X167" s="100"/>
      <c r="Y167" s="100"/>
      <c r="Z167" s="100"/>
      <c r="AA167" s="100"/>
    </row>
    <row r="168" spans="1:27" s="108" customFormat="1" ht="4.5" customHeight="1">
      <c r="A168" s="100"/>
      <c r="B168" s="100"/>
      <c r="C168" s="100"/>
      <c r="D168" s="100"/>
      <c r="E168" s="109"/>
      <c r="F168" s="109"/>
      <c r="G168" s="100"/>
      <c r="H168" s="109"/>
      <c r="I168" s="100"/>
      <c r="J168" s="100"/>
      <c r="K168" s="110"/>
      <c r="L168" s="110"/>
      <c r="M168" s="100"/>
      <c r="N168" s="100"/>
      <c r="O168" s="100"/>
      <c r="P168" s="109"/>
      <c r="Q168" s="109"/>
      <c r="R168" s="109"/>
      <c r="S168" s="109"/>
      <c r="T168" s="109"/>
      <c r="U168" s="100"/>
      <c r="V168" s="100"/>
      <c r="W168" s="100"/>
      <c r="X168" s="100"/>
      <c r="Y168" s="100"/>
      <c r="Z168" s="100"/>
      <c r="AA168" s="100"/>
    </row>
    <row r="169" spans="1:27" s="108" customFormat="1" ht="18.75" customHeight="1">
      <c r="A169" s="100"/>
      <c r="B169" s="100"/>
      <c r="C169" s="100"/>
      <c r="D169" s="100"/>
      <c r="E169" s="628"/>
      <c r="F169" s="628"/>
      <c r="G169" s="113"/>
      <c r="H169" s="629"/>
      <c r="I169" s="629"/>
      <c r="J169" s="629"/>
      <c r="K169" s="112"/>
      <c r="L169" s="112"/>
      <c r="M169" s="114"/>
      <c r="N169" s="112"/>
      <c r="O169" s="630"/>
      <c r="P169" s="630"/>
      <c r="Q169" s="112"/>
      <c r="R169" s="112"/>
      <c r="S169" s="586"/>
      <c r="T169" s="114"/>
      <c r="U169" s="100"/>
      <c r="V169" s="100"/>
      <c r="W169" s="100"/>
      <c r="X169" s="100"/>
      <c r="Y169" s="100"/>
      <c r="Z169" s="100"/>
      <c r="AA169" s="100"/>
    </row>
    <row r="170" spans="1:27" s="108" customFormat="1" ht="9" customHeight="1">
      <c r="A170" s="100"/>
      <c r="B170" s="100"/>
      <c r="C170" s="100"/>
      <c r="D170" s="100"/>
      <c r="E170" s="109"/>
      <c r="F170" s="109"/>
      <c r="G170" s="100"/>
      <c r="H170" s="109"/>
      <c r="I170" s="100"/>
      <c r="J170" s="100"/>
      <c r="K170" s="110"/>
      <c r="L170" s="110"/>
      <c r="M170" s="100"/>
      <c r="N170" s="100"/>
      <c r="O170" s="100"/>
      <c r="P170" s="109"/>
      <c r="Q170" s="109"/>
      <c r="R170" s="109"/>
      <c r="S170" s="109"/>
      <c r="T170" s="109"/>
      <c r="U170" s="100"/>
      <c r="V170" s="100"/>
      <c r="W170" s="100"/>
      <c r="X170" s="100"/>
      <c r="Y170" s="100"/>
      <c r="Z170" s="100"/>
      <c r="AA170" s="100"/>
    </row>
    <row r="171" spans="1:27" s="108" customFormat="1" ht="4.5" customHeight="1">
      <c r="A171" s="100"/>
      <c r="B171" s="100"/>
      <c r="C171" s="100"/>
      <c r="D171" s="100"/>
      <c r="E171" s="109"/>
      <c r="F171" s="109"/>
      <c r="G171" s="100"/>
      <c r="H171" s="109"/>
      <c r="I171" s="100"/>
      <c r="J171" s="100"/>
      <c r="K171" s="110"/>
      <c r="L171" s="110"/>
      <c r="M171" s="100"/>
      <c r="N171" s="100"/>
      <c r="O171" s="100"/>
      <c r="P171" s="109"/>
      <c r="Q171" s="109"/>
      <c r="R171" s="109"/>
      <c r="S171" s="109"/>
      <c r="T171" s="109"/>
      <c r="U171" s="100"/>
      <c r="V171" s="100"/>
      <c r="W171" s="100"/>
      <c r="X171" s="100"/>
      <c r="Y171" s="100"/>
      <c r="Z171" s="100"/>
      <c r="AA171" s="100"/>
    </row>
    <row r="172" spans="1:27" s="108" customFormat="1" ht="18.75" customHeight="1">
      <c r="A172" s="100"/>
      <c r="B172" s="100"/>
      <c r="C172" s="100"/>
      <c r="D172" s="100"/>
      <c r="E172" s="631"/>
      <c r="F172" s="631"/>
      <c r="G172" s="631"/>
      <c r="H172" s="631"/>
      <c r="I172" s="631"/>
      <c r="J172" s="631"/>
      <c r="K172" s="631"/>
      <c r="L172" s="631"/>
      <c r="M172" s="631"/>
      <c r="N172" s="112"/>
      <c r="O172" s="630"/>
      <c r="P172" s="630"/>
      <c r="Q172" s="112"/>
      <c r="R172" s="112"/>
      <c r="S172" s="586"/>
      <c r="T172" s="114"/>
      <c r="U172" s="100"/>
      <c r="V172" s="100"/>
      <c r="W172" s="100"/>
      <c r="X172" s="100"/>
      <c r="Y172" s="100"/>
      <c r="Z172" s="100"/>
      <c r="AA172" s="100"/>
    </row>
    <row r="173" spans="1:27" s="108" customFormat="1" ht="8.25" customHeight="1">
      <c r="A173" s="100"/>
      <c r="B173" s="100"/>
      <c r="C173" s="100"/>
      <c r="D173" s="100"/>
      <c r="E173" s="109"/>
      <c r="F173" s="109"/>
      <c r="G173" s="100"/>
      <c r="H173" s="109"/>
      <c r="I173" s="100"/>
      <c r="J173" s="100"/>
      <c r="K173" s="110"/>
      <c r="L173" s="110"/>
      <c r="M173" s="100"/>
      <c r="N173" s="100"/>
      <c r="O173" s="100"/>
      <c r="P173" s="109"/>
      <c r="Q173" s="109"/>
      <c r="R173" s="109"/>
      <c r="S173" s="109"/>
      <c r="T173" s="109"/>
      <c r="U173" s="100"/>
      <c r="V173" s="100"/>
      <c r="W173" s="100"/>
      <c r="X173" s="100"/>
      <c r="Y173" s="100"/>
      <c r="Z173" s="100"/>
      <c r="AA173" s="100"/>
    </row>
    <row r="174" spans="1:27" s="108" customFormat="1" ht="8.25" customHeight="1">
      <c r="A174" s="100"/>
      <c r="B174" s="100"/>
      <c r="C174" s="100"/>
      <c r="D174" s="100"/>
      <c r="E174" s="109"/>
      <c r="F174" s="109"/>
      <c r="G174" s="100"/>
      <c r="H174" s="109"/>
      <c r="I174" s="100"/>
      <c r="J174" s="100"/>
      <c r="K174" s="110"/>
      <c r="L174" s="110"/>
      <c r="M174" s="100"/>
      <c r="N174" s="100"/>
      <c r="O174" s="100"/>
      <c r="P174" s="109"/>
      <c r="Q174" s="109"/>
      <c r="R174" s="109"/>
      <c r="S174" s="109"/>
      <c r="T174" s="109"/>
      <c r="U174" s="100"/>
      <c r="V174" s="100"/>
      <c r="W174" s="100"/>
      <c r="X174" s="100"/>
      <c r="Y174" s="100"/>
      <c r="Z174" s="100"/>
      <c r="AA174" s="100"/>
    </row>
    <row r="175" spans="1:27" s="108" customFormat="1" ht="18.75" customHeight="1">
      <c r="A175" s="100"/>
      <c r="B175" s="100"/>
      <c r="C175" s="100"/>
      <c r="D175" s="100"/>
      <c r="E175" s="115"/>
      <c r="F175" s="116"/>
      <c r="G175" s="116"/>
      <c r="H175" s="632"/>
      <c r="I175" s="632"/>
      <c r="J175" s="632"/>
      <c r="K175" s="116"/>
      <c r="L175" s="632"/>
      <c r="M175" s="632"/>
      <c r="N175" s="116"/>
      <c r="O175" s="642"/>
      <c r="P175" s="642"/>
      <c r="Q175" s="116"/>
      <c r="R175" s="641"/>
      <c r="S175" s="641"/>
      <c r="T175" s="641"/>
      <c r="U175" s="100"/>
      <c r="V175" s="100"/>
      <c r="W175" s="100"/>
      <c r="X175" s="100"/>
      <c r="Y175" s="100"/>
      <c r="Z175" s="100"/>
      <c r="AA175" s="100"/>
    </row>
    <row r="176" spans="1:27" s="108" customFormat="1" ht="4.5" customHeight="1">
      <c r="A176" s="100"/>
      <c r="B176" s="100"/>
      <c r="C176" s="100"/>
      <c r="D176" s="100"/>
      <c r="E176" s="109"/>
      <c r="F176" s="109"/>
      <c r="G176" s="100"/>
      <c r="H176" s="109"/>
      <c r="I176" s="100"/>
      <c r="J176" s="100"/>
      <c r="K176" s="110"/>
      <c r="L176" s="110"/>
      <c r="M176" s="100"/>
      <c r="N176" s="100"/>
      <c r="O176" s="100"/>
      <c r="P176" s="109"/>
      <c r="Q176" s="109"/>
      <c r="R176" s="109"/>
      <c r="S176" s="109"/>
      <c r="T176" s="109"/>
      <c r="U176" s="100"/>
      <c r="V176" s="100"/>
      <c r="W176" s="100"/>
      <c r="X176" s="100"/>
      <c r="Y176" s="100"/>
      <c r="Z176" s="100"/>
      <c r="AA176" s="100"/>
    </row>
    <row r="177" spans="1:27" s="108" customFormat="1" ht="18.75" customHeight="1">
      <c r="A177" s="100"/>
      <c r="B177" s="100"/>
      <c r="C177" s="100"/>
      <c r="D177" s="101"/>
      <c r="E177" s="111"/>
      <c r="F177" s="100"/>
      <c r="G177" s="100"/>
      <c r="H177" s="640"/>
      <c r="I177" s="640"/>
      <c r="J177" s="640"/>
      <c r="K177" s="112"/>
      <c r="L177" s="640"/>
      <c r="M177" s="640"/>
      <c r="N177" s="112"/>
      <c r="O177" s="640"/>
      <c r="P177" s="640"/>
      <c r="Q177" s="112"/>
      <c r="R177" s="640"/>
      <c r="S177" s="640"/>
      <c r="T177" s="640"/>
      <c r="U177" s="100"/>
      <c r="V177" s="100"/>
      <c r="W177" s="100"/>
      <c r="X177" s="100"/>
      <c r="Y177" s="100"/>
      <c r="Z177" s="100"/>
      <c r="AA177" s="100"/>
    </row>
    <row r="178" spans="1:27" s="108" customFormat="1" ht="4.5" customHeight="1">
      <c r="A178" s="100"/>
      <c r="B178" s="100"/>
      <c r="C178" s="100"/>
      <c r="D178" s="100"/>
      <c r="E178" s="109"/>
      <c r="F178" s="109"/>
      <c r="G178" s="100"/>
      <c r="H178" s="109"/>
      <c r="I178" s="100"/>
      <c r="J178" s="100"/>
      <c r="K178" s="110"/>
      <c r="L178" s="110"/>
      <c r="M178" s="100"/>
      <c r="N178" s="100"/>
      <c r="O178" s="100"/>
      <c r="P178" s="109"/>
      <c r="Q178" s="109"/>
      <c r="R178" s="109"/>
      <c r="S178" s="109"/>
      <c r="T178" s="109"/>
      <c r="U178" s="100"/>
      <c r="V178" s="100"/>
      <c r="W178" s="100"/>
      <c r="X178" s="100"/>
      <c r="Y178" s="100"/>
      <c r="Z178" s="100"/>
      <c r="AA178" s="100"/>
    </row>
    <row r="179" spans="1:27" s="108" customFormat="1" ht="18.75" customHeight="1">
      <c r="A179" s="100"/>
      <c r="B179" s="100"/>
      <c r="C179" s="100"/>
      <c r="D179" s="100"/>
      <c r="E179" s="109"/>
      <c r="F179" s="100"/>
      <c r="G179" s="100"/>
      <c r="H179" s="629"/>
      <c r="I179" s="629"/>
      <c r="J179" s="629"/>
      <c r="K179" s="112"/>
      <c r="L179" s="629"/>
      <c r="M179" s="629"/>
      <c r="N179" s="112"/>
      <c r="O179" s="629"/>
      <c r="P179" s="629"/>
      <c r="Q179" s="112"/>
      <c r="R179" s="112"/>
      <c r="S179" s="586"/>
      <c r="T179" s="112"/>
      <c r="U179" s="100"/>
      <c r="V179" s="100"/>
      <c r="W179" s="100"/>
      <c r="X179" s="100"/>
      <c r="Y179" s="100"/>
      <c r="Z179" s="100"/>
      <c r="AA179" s="100"/>
    </row>
    <row r="180" spans="1:27" s="108" customFormat="1" ht="4.5" customHeight="1">
      <c r="A180" s="100"/>
      <c r="B180" s="100"/>
      <c r="C180" s="100"/>
      <c r="D180" s="100"/>
      <c r="E180" s="109"/>
      <c r="F180" s="109"/>
      <c r="G180" s="100"/>
      <c r="H180" s="109"/>
      <c r="I180" s="100"/>
      <c r="J180" s="100"/>
      <c r="K180" s="110"/>
      <c r="L180" s="110"/>
      <c r="M180" s="100"/>
      <c r="N180" s="100"/>
      <c r="O180" s="100"/>
      <c r="P180" s="109"/>
      <c r="Q180" s="109"/>
      <c r="R180" s="109"/>
      <c r="S180" s="109"/>
      <c r="T180" s="109"/>
      <c r="U180" s="100"/>
      <c r="V180" s="100"/>
      <c r="W180" s="100"/>
      <c r="X180" s="100"/>
      <c r="Y180" s="100"/>
      <c r="Z180" s="100"/>
      <c r="AA180" s="100"/>
    </row>
    <row r="181" spans="1:27" s="108" customFormat="1" ht="18.75" customHeight="1">
      <c r="A181" s="100"/>
      <c r="B181" s="100"/>
      <c r="C181" s="100"/>
      <c r="D181" s="100"/>
      <c r="E181" s="635"/>
      <c r="F181" s="635"/>
      <c r="G181" s="113"/>
      <c r="H181" s="636"/>
      <c r="I181" s="636"/>
      <c r="J181" s="636"/>
      <c r="K181" s="112"/>
      <c r="L181" s="636"/>
      <c r="M181" s="636"/>
      <c r="N181" s="112"/>
      <c r="O181" s="636"/>
      <c r="P181" s="636"/>
      <c r="Q181" s="112"/>
      <c r="R181" s="640"/>
      <c r="S181" s="640"/>
      <c r="T181" s="640"/>
      <c r="U181" s="100"/>
      <c r="V181" s="100"/>
      <c r="W181" s="100"/>
      <c r="X181" s="100"/>
      <c r="Y181" s="100"/>
      <c r="Z181" s="100"/>
      <c r="AA181" s="100"/>
    </row>
    <row r="182" spans="1:27" s="108" customFormat="1" ht="4.5" customHeight="1">
      <c r="A182" s="100"/>
      <c r="B182" s="100"/>
      <c r="C182" s="100"/>
      <c r="D182" s="100"/>
      <c r="E182" s="109"/>
      <c r="F182" s="109"/>
      <c r="G182" s="100"/>
      <c r="H182" s="109"/>
      <c r="I182" s="100"/>
      <c r="J182" s="100"/>
      <c r="K182" s="110"/>
      <c r="L182" s="110"/>
      <c r="M182" s="100"/>
      <c r="N182" s="100"/>
      <c r="O182" s="100"/>
      <c r="P182" s="109"/>
      <c r="Q182" s="109"/>
      <c r="R182" s="109"/>
      <c r="S182" s="109"/>
      <c r="T182" s="109"/>
      <c r="U182" s="100"/>
      <c r="V182" s="100"/>
      <c r="W182" s="100"/>
      <c r="X182" s="100"/>
      <c r="Y182" s="100"/>
      <c r="Z182" s="100"/>
      <c r="AA182" s="100"/>
    </row>
    <row r="183" spans="1:27" s="108" customFormat="1" ht="18.75" customHeight="1">
      <c r="A183" s="100"/>
      <c r="B183" s="100"/>
      <c r="C183" s="100"/>
      <c r="D183" s="100"/>
      <c r="E183" s="113"/>
      <c r="F183" s="113"/>
      <c r="G183" s="113"/>
      <c r="H183" s="632"/>
      <c r="I183" s="632"/>
      <c r="J183" s="632"/>
      <c r="K183" s="112"/>
      <c r="L183" s="112"/>
      <c r="M183" s="114"/>
      <c r="N183" s="112"/>
      <c r="O183" s="641"/>
      <c r="P183" s="641"/>
      <c r="Q183" s="112"/>
      <c r="R183" s="112"/>
      <c r="S183" s="586"/>
      <c r="T183" s="114"/>
      <c r="U183" s="100"/>
      <c r="V183" s="100"/>
      <c r="W183" s="100"/>
      <c r="X183" s="100"/>
      <c r="Y183" s="100"/>
      <c r="Z183" s="100"/>
      <c r="AA183" s="100"/>
    </row>
    <row r="184" spans="1:27" s="108" customFormat="1" ht="4.5" customHeight="1">
      <c r="A184" s="100"/>
      <c r="B184" s="100"/>
      <c r="C184" s="100"/>
      <c r="D184" s="100"/>
      <c r="E184" s="109"/>
      <c r="F184" s="109"/>
      <c r="G184" s="100"/>
      <c r="H184" s="109"/>
      <c r="I184" s="100"/>
      <c r="J184" s="100"/>
      <c r="K184" s="110"/>
      <c r="L184" s="110"/>
      <c r="M184" s="100"/>
      <c r="N184" s="100"/>
      <c r="O184" s="100"/>
      <c r="P184" s="109"/>
      <c r="Q184" s="109"/>
      <c r="R184" s="109"/>
      <c r="S184" s="109"/>
      <c r="T184" s="109"/>
      <c r="U184" s="100"/>
      <c r="V184" s="100"/>
      <c r="W184" s="100"/>
      <c r="X184" s="100"/>
      <c r="Y184" s="100"/>
      <c r="Z184" s="100"/>
      <c r="AA184" s="100"/>
    </row>
    <row r="185" spans="1:27" s="108" customFormat="1" ht="18.75" customHeight="1">
      <c r="A185" s="100"/>
      <c r="B185" s="100"/>
      <c r="C185" s="100"/>
      <c r="D185" s="100"/>
      <c r="E185" s="628"/>
      <c r="F185" s="628"/>
      <c r="G185" s="113"/>
      <c r="H185" s="629"/>
      <c r="I185" s="629"/>
      <c r="J185" s="629"/>
      <c r="K185" s="112"/>
      <c r="L185" s="112"/>
      <c r="M185" s="114"/>
      <c r="N185" s="112"/>
      <c r="O185" s="630"/>
      <c r="P185" s="630"/>
      <c r="Q185" s="112"/>
      <c r="R185" s="112"/>
      <c r="S185" s="586"/>
      <c r="T185" s="114"/>
      <c r="U185" s="100"/>
      <c r="V185" s="100"/>
      <c r="W185" s="100"/>
      <c r="X185" s="100"/>
      <c r="Y185" s="100"/>
      <c r="Z185" s="100"/>
      <c r="AA185" s="100"/>
    </row>
    <row r="186" spans="1:27" s="108" customFormat="1" ht="9" customHeight="1">
      <c r="A186" s="100"/>
      <c r="B186" s="100"/>
      <c r="C186" s="100"/>
      <c r="D186" s="100"/>
      <c r="E186" s="109"/>
      <c r="F186" s="109"/>
      <c r="G186" s="100"/>
      <c r="H186" s="109"/>
      <c r="I186" s="100"/>
      <c r="J186" s="100"/>
      <c r="K186" s="110"/>
      <c r="L186" s="110"/>
      <c r="M186" s="100"/>
      <c r="N186" s="100"/>
      <c r="O186" s="100"/>
      <c r="P186" s="109"/>
      <c r="Q186" s="109"/>
      <c r="R186" s="109"/>
      <c r="S186" s="109"/>
      <c r="T186" s="109"/>
      <c r="U186" s="100"/>
      <c r="V186" s="100"/>
      <c r="W186" s="100"/>
      <c r="X186" s="100"/>
      <c r="Y186" s="100"/>
      <c r="Z186" s="100"/>
      <c r="AA186" s="100"/>
    </row>
    <row r="187" spans="1:27" s="108" customFormat="1" ht="4.5" customHeight="1">
      <c r="A187" s="100"/>
      <c r="B187" s="100"/>
      <c r="C187" s="100"/>
      <c r="D187" s="100"/>
      <c r="E187" s="109"/>
      <c r="F187" s="109"/>
      <c r="G187" s="100"/>
      <c r="H187" s="109"/>
      <c r="I187" s="100"/>
      <c r="J187" s="100"/>
      <c r="K187" s="110"/>
      <c r="L187" s="110"/>
      <c r="M187" s="100"/>
      <c r="N187" s="100"/>
      <c r="O187" s="100"/>
      <c r="P187" s="109"/>
      <c r="Q187" s="109"/>
      <c r="R187" s="109"/>
      <c r="S187" s="109"/>
      <c r="T187" s="109"/>
      <c r="U187" s="100"/>
      <c r="V187" s="100"/>
      <c r="W187" s="100"/>
      <c r="X187" s="100"/>
      <c r="Y187" s="100"/>
      <c r="Z187" s="100"/>
      <c r="AA187" s="100"/>
    </row>
    <row r="188" spans="1:27" s="108" customFormat="1" ht="18.75" customHeight="1">
      <c r="A188" s="100"/>
      <c r="B188" s="100"/>
      <c r="C188" s="100"/>
      <c r="D188" s="100"/>
      <c r="E188" s="631"/>
      <c r="F188" s="631"/>
      <c r="G188" s="631"/>
      <c r="H188" s="631"/>
      <c r="I188" s="631"/>
      <c r="J188" s="631"/>
      <c r="K188" s="631"/>
      <c r="L188" s="631"/>
      <c r="M188" s="631"/>
      <c r="N188" s="112"/>
      <c r="O188" s="630"/>
      <c r="P188" s="630"/>
      <c r="Q188" s="112"/>
      <c r="R188" s="112"/>
      <c r="S188" s="586"/>
      <c r="T188" s="114"/>
      <c r="U188" s="100"/>
      <c r="V188" s="100"/>
      <c r="W188" s="100"/>
      <c r="X188" s="100"/>
      <c r="Y188" s="100"/>
      <c r="Z188" s="100"/>
      <c r="AA188" s="100"/>
    </row>
    <row r="189" spans="1:27" s="108" customFormat="1" ht="6.75" customHeight="1">
      <c r="A189" s="100"/>
      <c r="B189" s="100"/>
      <c r="C189" s="100"/>
      <c r="D189" s="100"/>
      <c r="E189" s="118"/>
      <c r="F189" s="118"/>
      <c r="G189" s="118"/>
      <c r="H189" s="118"/>
      <c r="I189" s="118"/>
      <c r="J189" s="118"/>
      <c r="K189" s="118"/>
      <c r="L189" s="118"/>
      <c r="M189" s="118"/>
      <c r="N189" s="112"/>
      <c r="O189" s="119"/>
      <c r="P189" s="119"/>
      <c r="Q189" s="112"/>
      <c r="R189" s="112"/>
      <c r="S189" s="586"/>
      <c r="T189" s="114"/>
      <c r="U189" s="100"/>
      <c r="V189" s="100"/>
      <c r="W189" s="100"/>
      <c r="X189" s="100"/>
      <c r="Y189" s="100"/>
      <c r="Z189" s="100"/>
      <c r="AA189" s="100"/>
    </row>
    <row r="190" spans="1:27" s="108" customFormat="1" ht="18.75" customHeight="1">
      <c r="A190" s="100"/>
      <c r="B190" s="100"/>
      <c r="C190" s="100"/>
      <c r="D190" s="100"/>
      <c r="E190" s="118"/>
      <c r="F190" s="118"/>
      <c r="G190" s="118"/>
      <c r="H190" s="118"/>
      <c r="I190" s="118"/>
      <c r="J190" s="118"/>
      <c r="K190" s="118"/>
      <c r="L190" s="118"/>
      <c r="M190" s="118"/>
      <c r="N190" s="112"/>
      <c r="O190" s="119"/>
      <c r="P190" s="119"/>
      <c r="Q190" s="112"/>
      <c r="R190" s="112"/>
      <c r="S190" s="586"/>
      <c r="T190" s="114"/>
      <c r="U190" s="100"/>
      <c r="V190" s="100"/>
      <c r="W190" s="100"/>
      <c r="X190" s="100"/>
      <c r="Y190" s="100"/>
      <c r="Z190" s="100"/>
      <c r="AA190" s="100"/>
    </row>
    <row r="191" spans="1:27" s="108" customFormat="1" ht="18.75" customHeight="1">
      <c r="A191" s="100"/>
      <c r="B191" s="100"/>
      <c r="C191" s="100"/>
      <c r="D191" s="100"/>
      <c r="E191" s="118"/>
      <c r="F191" s="118"/>
      <c r="G191" s="118"/>
      <c r="H191" s="118"/>
      <c r="I191" s="118"/>
      <c r="J191" s="118"/>
      <c r="K191" s="118"/>
      <c r="L191" s="118"/>
      <c r="M191" s="118"/>
      <c r="N191" s="112"/>
      <c r="O191" s="120"/>
      <c r="P191" s="120"/>
      <c r="Q191" s="112"/>
      <c r="R191" s="112"/>
      <c r="S191" s="586"/>
      <c r="T191" s="114"/>
      <c r="U191" s="100"/>
      <c r="V191" s="100"/>
      <c r="W191" s="100"/>
      <c r="X191" s="100"/>
      <c r="Y191" s="100"/>
      <c r="Z191" s="100"/>
      <c r="AA191" s="100"/>
    </row>
    <row r="192" spans="1:27" s="108" customFormat="1" ht="11.25" customHeight="1">
      <c r="A192" s="100"/>
      <c r="B192" s="100"/>
      <c r="C192" s="100"/>
      <c r="D192" s="100"/>
      <c r="E192" s="109"/>
      <c r="F192" s="109"/>
      <c r="G192" s="100"/>
      <c r="H192" s="109"/>
      <c r="I192" s="100"/>
      <c r="J192" s="100"/>
      <c r="K192" s="110"/>
      <c r="L192" s="110"/>
      <c r="M192" s="100"/>
      <c r="N192" s="100"/>
      <c r="O192" s="100"/>
      <c r="P192" s="109"/>
      <c r="Q192" s="109"/>
      <c r="R192" s="109"/>
      <c r="S192" s="109"/>
      <c r="T192" s="109"/>
      <c r="U192" s="100"/>
      <c r="V192" s="100"/>
      <c r="W192" s="100"/>
      <c r="X192" s="100"/>
      <c r="Y192" s="100"/>
      <c r="Z192" s="100"/>
      <c r="AA192" s="100"/>
    </row>
    <row r="193" spans="1:27" s="108" customFormat="1" ht="12.75">
      <c r="A193" s="100"/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</row>
    <row r="194" spans="1:27" s="108" customFormat="1" ht="12.75">
      <c r="A194" s="100"/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</row>
    <row r="195" spans="1:27" s="108" customFormat="1" ht="12.75">
      <c r="A195" s="100"/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</row>
    <row r="196" spans="1:27" s="108" customFormat="1" ht="12.75">
      <c r="A196" s="100"/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</row>
    <row r="197" spans="1:27" s="108" customFormat="1" ht="12.75">
      <c r="A197" s="100"/>
      <c r="B197" s="100"/>
      <c r="C197" s="100"/>
      <c r="D197" s="117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</row>
    <row r="198" spans="1:27" s="108" customFormat="1" ht="12.75">
      <c r="A198" s="100"/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</row>
    <row r="199" spans="1:27" s="108" customFormat="1" ht="12.75">
      <c r="A199" s="100"/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</row>
    <row r="200" spans="1:27" s="108" customFormat="1" ht="12.75">
      <c r="A200" s="100"/>
      <c r="B200" s="100"/>
      <c r="C200" s="100"/>
      <c r="D200" s="100"/>
      <c r="E200" s="100"/>
      <c r="F200" s="100"/>
      <c r="G200" s="100"/>
      <c r="H200" s="117"/>
      <c r="I200" s="100"/>
      <c r="J200" s="100"/>
      <c r="K200" s="100"/>
      <c r="L200" s="100"/>
      <c r="M200" s="117"/>
      <c r="N200" s="100"/>
      <c r="O200" s="100"/>
      <c r="P200" s="117"/>
      <c r="Q200" s="100"/>
      <c r="R200" s="100"/>
      <c r="S200" s="100"/>
      <c r="T200" s="117"/>
      <c r="U200" s="100"/>
      <c r="V200" s="100"/>
      <c r="W200" s="100"/>
      <c r="X200" s="100"/>
      <c r="Y200" s="100"/>
      <c r="Z200" s="100"/>
      <c r="AA200" s="100"/>
    </row>
    <row r="201" spans="1:27" s="108" customFormat="1" ht="12.75">
      <c r="A201" s="100"/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</row>
    <row r="202" spans="1:27" s="108" customFormat="1" ht="12.75">
      <c r="A202" s="100"/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</row>
    <row r="203" s="108" customFormat="1" ht="12.75"/>
    <row r="204" s="108" customFormat="1" ht="12.75"/>
    <row r="205" s="108" customFormat="1" ht="12.75"/>
    <row r="206" s="108" customFormat="1" ht="12.75"/>
    <row r="207" s="108" customFormat="1" ht="12.75"/>
    <row r="208" s="108" customFormat="1" ht="12.75"/>
    <row r="209" s="108" customFormat="1" ht="12.75"/>
  </sheetData>
  <sheetProtection password="CC98" sheet="1" objects="1" scenarios="1" selectLockedCells="1"/>
  <mergeCells count="184">
    <mergeCell ref="O90:R90"/>
    <mergeCell ref="D35:T37"/>
    <mergeCell ref="O40:Q40"/>
    <mergeCell ref="O45:Q45"/>
    <mergeCell ref="O49:Q49"/>
    <mergeCell ref="O84:Q84"/>
    <mergeCell ref="O42:Q42"/>
    <mergeCell ref="O47:Q47"/>
    <mergeCell ref="O51:Q51"/>
    <mergeCell ref="O56:Q56"/>
    <mergeCell ref="O65:Q65"/>
    <mergeCell ref="H76:J76"/>
    <mergeCell ref="L76:M76"/>
    <mergeCell ref="H73:J73"/>
    <mergeCell ref="L73:M73"/>
    <mergeCell ref="H75:J75"/>
    <mergeCell ref="L75:M75"/>
    <mergeCell ref="O73:Q73"/>
    <mergeCell ref="O75:P75"/>
    <mergeCell ref="D8:E8"/>
    <mergeCell ref="D10:E10"/>
    <mergeCell ref="F10:T10"/>
    <mergeCell ref="H71:J71"/>
    <mergeCell ref="L71:M71"/>
    <mergeCell ref="L62:M62"/>
    <mergeCell ref="P28:P29"/>
    <mergeCell ref="O68:Q68"/>
    <mergeCell ref="K32:L32"/>
    <mergeCell ref="G31:H31"/>
    <mergeCell ref="H39:J40"/>
    <mergeCell ref="H42:J42"/>
    <mergeCell ref="H45:J45"/>
    <mergeCell ref="R86:T86"/>
    <mergeCell ref="H49:J51"/>
    <mergeCell ref="L60:M60"/>
    <mergeCell ref="L86:M86"/>
    <mergeCell ref="L56:M56"/>
    <mergeCell ref="O76:Q76"/>
    <mergeCell ref="L47:M47"/>
    <mergeCell ref="O88:Q88"/>
    <mergeCell ref="E51:F51"/>
    <mergeCell ref="L51:M51"/>
    <mergeCell ref="H54:J54"/>
    <mergeCell ref="H62:J62"/>
    <mergeCell ref="L54:M54"/>
    <mergeCell ref="H88:J88"/>
    <mergeCell ref="H86:J86"/>
    <mergeCell ref="O79:Q79"/>
    <mergeCell ref="O62:Q62"/>
    <mergeCell ref="K108:L108"/>
    <mergeCell ref="E54:F54"/>
    <mergeCell ref="H56:J56"/>
    <mergeCell ref="E92:M92"/>
    <mergeCell ref="L64:M64"/>
    <mergeCell ref="H64:J64"/>
    <mergeCell ref="L88:M88"/>
    <mergeCell ref="G107:H107"/>
    <mergeCell ref="E82:F82"/>
    <mergeCell ref="H60:J60"/>
    <mergeCell ref="R175:T175"/>
    <mergeCell ref="H177:J177"/>
    <mergeCell ref="L177:M177"/>
    <mergeCell ref="O177:P177"/>
    <mergeCell ref="R177:T177"/>
    <mergeCell ref="R113:T113"/>
    <mergeCell ref="H117:J117"/>
    <mergeCell ref="L117:M117"/>
    <mergeCell ref="O117:P117"/>
    <mergeCell ref="R117:T117"/>
    <mergeCell ref="H179:J179"/>
    <mergeCell ref="L179:M179"/>
    <mergeCell ref="O179:P179"/>
    <mergeCell ref="H175:J175"/>
    <mergeCell ref="L175:M175"/>
    <mergeCell ref="H181:J181"/>
    <mergeCell ref="L181:M181"/>
    <mergeCell ref="O181:P181"/>
    <mergeCell ref="O175:P175"/>
    <mergeCell ref="R181:T181"/>
    <mergeCell ref="H183:J183"/>
    <mergeCell ref="O183:P183"/>
    <mergeCell ref="E185:F185"/>
    <mergeCell ref="H185:J185"/>
    <mergeCell ref="O185:P185"/>
    <mergeCell ref="E188:M188"/>
    <mergeCell ref="O188:P188"/>
    <mergeCell ref="H113:J113"/>
    <mergeCell ref="L113:M113"/>
    <mergeCell ref="O113:P113"/>
    <mergeCell ref="H115:J115"/>
    <mergeCell ref="E181:F181"/>
    <mergeCell ref="L115:M115"/>
    <mergeCell ref="O115:P115"/>
    <mergeCell ref="E117:F117"/>
    <mergeCell ref="H119:J119"/>
    <mergeCell ref="O119:P119"/>
    <mergeCell ref="E121:F121"/>
    <mergeCell ref="H121:J121"/>
    <mergeCell ref="O121:P121"/>
    <mergeCell ref="E124:M124"/>
    <mergeCell ref="O124:P124"/>
    <mergeCell ref="H127:J127"/>
    <mergeCell ref="L127:M127"/>
    <mergeCell ref="O127:P127"/>
    <mergeCell ref="R127:T127"/>
    <mergeCell ref="H129:J129"/>
    <mergeCell ref="L129:M129"/>
    <mergeCell ref="O129:P129"/>
    <mergeCell ref="R129:T129"/>
    <mergeCell ref="H131:J131"/>
    <mergeCell ref="L131:M131"/>
    <mergeCell ref="O131:P131"/>
    <mergeCell ref="E133:F133"/>
    <mergeCell ref="H133:J133"/>
    <mergeCell ref="L133:M133"/>
    <mergeCell ref="O133:P133"/>
    <mergeCell ref="R133:T133"/>
    <mergeCell ref="H135:J135"/>
    <mergeCell ref="O135:P135"/>
    <mergeCell ref="E137:F137"/>
    <mergeCell ref="H137:J137"/>
    <mergeCell ref="O137:P137"/>
    <mergeCell ref="E140:M140"/>
    <mergeCell ref="O140:P140"/>
    <mergeCell ref="H143:J143"/>
    <mergeCell ref="L143:M143"/>
    <mergeCell ref="O143:P143"/>
    <mergeCell ref="R143:T143"/>
    <mergeCell ref="R149:T149"/>
    <mergeCell ref="H151:J151"/>
    <mergeCell ref="O151:P151"/>
    <mergeCell ref="H145:J145"/>
    <mergeCell ref="L145:M145"/>
    <mergeCell ref="O145:P145"/>
    <mergeCell ref="R145:T145"/>
    <mergeCell ref="H147:J147"/>
    <mergeCell ref="L147:M147"/>
    <mergeCell ref="O147:P147"/>
    <mergeCell ref="O159:P159"/>
    <mergeCell ref="E149:F149"/>
    <mergeCell ref="H149:J149"/>
    <mergeCell ref="L149:M149"/>
    <mergeCell ref="O149:P149"/>
    <mergeCell ref="L159:M159"/>
    <mergeCell ref="R165:T165"/>
    <mergeCell ref="H167:J167"/>
    <mergeCell ref="O167:P167"/>
    <mergeCell ref="R159:T159"/>
    <mergeCell ref="H161:J161"/>
    <mergeCell ref="L161:M161"/>
    <mergeCell ref="O161:P161"/>
    <mergeCell ref="R161:T161"/>
    <mergeCell ref="H163:J163"/>
    <mergeCell ref="L163:M163"/>
    <mergeCell ref="R40:T40"/>
    <mergeCell ref="E172:M172"/>
    <mergeCell ref="O172:P172"/>
    <mergeCell ref="L49:M49"/>
    <mergeCell ref="P95:T95"/>
    <mergeCell ref="E165:F165"/>
    <mergeCell ref="H165:J165"/>
    <mergeCell ref="O92:Q92"/>
    <mergeCell ref="L165:M165"/>
    <mergeCell ref="O165:P165"/>
    <mergeCell ref="E169:F169"/>
    <mergeCell ref="H169:J169"/>
    <mergeCell ref="O169:P169"/>
    <mergeCell ref="E153:F153"/>
    <mergeCell ref="H153:J153"/>
    <mergeCell ref="O153:P153"/>
    <mergeCell ref="E156:M156"/>
    <mergeCell ref="O163:P163"/>
    <mergeCell ref="O156:P156"/>
    <mergeCell ref="H159:J159"/>
    <mergeCell ref="O86:Q86"/>
    <mergeCell ref="P19:T19"/>
    <mergeCell ref="O64:P64"/>
    <mergeCell ref="H65:J65"/>
    <mergeCell ref="L65:M65"/>
    <mergeCell ref="L42:M42"/>
    <mergeCell ref="L45:M45"/>
    <mergeCell ref="H47:J47"/>
    <mergeCell ref="L40:M40"/>
    <mergeCell ref="D34:T34"/>
  </mergeCells>
  <printOptions horizontalCentered="1"/>
  <pageMargins left="0.4330708661417323" right="0.31496062992125984" top="0.1968503937007874" bottom="0.1968503937007874" header="0.1968503937007874" footer="0.1968503937007874"/>
  <pageSetup fitToHeight="1" fitToWidth="1" horizontalDpi="600" verticalDpi="600" orientation="portrait" paperSize="9" scale="31" r:id="rId4"/>
  <headerFooter alignWithMargins="0">
    <oddFooter>&amp;L&amp;F
&amp;RRev. 01
erstellt durch:
freigegeben durch: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tabColor rgb="FFFFFF00"/>
    <pageSetUpPr fitToPage="1"/>
  </sheetPr>
  <dimension ref="A1:AE76"/>
  <sheetViews>
    <sheetView showGridLines="0" zoomScalePageLayoutView="0" workbookViewId="0" topLeftCell="A52">
      <selection activeCell="H54" sqref="H54:K54"/>
    </sheetView>
  </sheetViews>
  <sheetFormatPr defaultColWidth="11.421875" defaultRowHeight="12.75"/>
  <cols>
    <col min="1" max="1" width="2.28125" style="0" customWidth="1"/>
    <col min="2" max="2" width="2.57421875" style="0" customWidth="1"/>
    <col min="3" max="3" width="2.7109375" style="0" customWidth="1"/>
    <col min="4" max="4" width="5.7109375" style="0" customWidth="1"/>
    <col min="5" max="5" width="13.57421875" style="0" customWidth="1"/>
    <col min="6" max="6" width="12.8515625" style="0" customWidth="1"/>
    <col min="7" max="7" width="6.57421875" style="0" customWidth="1"/>
    <col min="8" max="8" width="8.8515625" style="0" customWidth="1"/>
    <col min="9" max="9" width="7.28125" style="0" customWidth="1"/>
    <col min="10" max="10" width="9.00390625" style="0" customWidth="1"/>
    <col min="11" max="11" width="7.28125" style="0" customWidth="1"/>
    <col min="12" max="12" width="9.140625" style="0" customWidth="1"/>
    <col min="13" max="13" width="7.421875" style="0" customWidth="1"/>
    <col min="14" max="14" width="12.140625" style="0" customWidth="1"/>
    <col min="15" max="15" width="9.00390625" style="0" customWidth="1"/>
    <col min="16" max="16" width="6.8515625" style="0" customWidth="1"/>
    <col min="17" max="17" width="10.00390625" style="0" customWidth="1"/>
    <col min="18" max="18" width="11.00390625" style="0" customWidth="1"/>
    <col min="19" max="19" width="9.421875" style="0" customWidth="1"/>
    <col min="21" max="21" width="6.140625" style="0" customWidth="1"/>
    <col min="22" max="22" width="7.28125" style="0" customWidth="1"/>
    <col min="23" max="23" width="3.57421875" style="0" customWidth="1"/>
    <col min="24" max="24" width="3.00390625" style="0" customWidth="1"/>
  </cols>
  <sheetData>
    <row r="1" spans="1:27" s="1" customFormat="1" ht="7.5" customHeight="1" thickBo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297"/>
      <c r="X1" s="140"/>
      <c r="Y1" s="9"/>
      <c r="Z1" s="9"/>
      <c r="AA1" s="9"/>
    </row>
    <row r="2" spans="1:27" s="1" customFormat="1" ht="7.5" customHeight="1" thickTop="1">
      <c r="A2" s="140"/>
      <c r="B2" s="141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142"/>
      <c r="W2" s="143"/>
      <c r="X2" s="140"/>
      <c r="Y2" s="9"/>
      <c r="Z2" s="9"/>
      <c r="AA2" s="9"/>
    </row>
    <row r="3" spans="1:27" s="1" customFormat="1" ht="12.75">
      <c r="A3" s="140"/>
      <c r="B3" s="144"/>
      <c r="C3" s="299"/>
      <c r="D3" s="146" t="s">
        <v>9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145"/>
      <c r="W3" s="147"/>
      <c r="X3" s="140"/>
      <c r="Y3" s="9"/>
      <c r="Z3" s="9"/>
      <c r="AA3" s="9"/>
    </row>
    <row r="4" spans="1:27" s="1" customFormat="1" ht="5.25" customHeight="1">
      <c r="A4" s="140"/>
      <c r="B4" s="144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145"/>
      <c r="W4" s="147"/>
      <c r="X4" s="140"/>
      <c r="Y4" s="9"/>
      <c r="Z4" s="9"/>
      <c r="AA4" s="9"/>
    </row>
    <row r="5" spans="1:27" s="1" customFormat="1" ht="12.75">
      <c r="A5" s="147"/>
      <c r="B5" s="145"/>
      <c r="C5" s="299"/>
      <c r="D5" s="146" t="s">
        <v>47</v>
      </c>
      <c r="E5" s="146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145"/>
      <c r="W5" s="147"/>
      <c r="X5" s="140"/>
      <c r="Y5" s="9"/>
      <c r="Z5" s="9"/>
      <c r="AA5" s="9"/>
    </row>
    <row r="6" spans="1:27" s="72" customFormat="1" ht="5.25" customHeight="1">
      <c r="A6" s="147"/>
      <c r="B6" s="145"/>
      <c r="C6" s="299"/>
      <c r="D6" s="146"/>
      <c r="E6" s="146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476"/>
      <c r="V6" s="477"/>
      <c r="W6" s="147"/>
      <c r="X6" s="474"/>
      <c r="Y6" s="61"/>
      <c r="Z6" s="61"/>
      <c r="AA6" s="61"/>
    </row>
    <row r="7" spans="1:26" s="99" customFormat="1" ht="5.25" customHeight="1">
      <c r="A7" s="147"/>
      <c r="B7" s="145"/>
      <c r="C7" s="151"/>
      <c r="D7" s="302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8"/>
      <c r="V7" s="154"/>
      <c r="W7" s="147"/>
      <c r="X7" s="140"/>
      <c r="Y7" s="98"/>
      <c r="Z7" s="98"/>
    </row>
    <row r="8" spans="1:26" s="99" customFormat="1" ht="12.75">
      <c r="A8" s="147"/>
      <c r="B8" s="145"/>
      <c r="C8" s="155"/>
      <c r="D8" s="659" t="s">
        <v>236</v>
      </c>
      <c r="E8" s="659"/>
      <c r="F8" s="681" t="str">
        <f>Wärmeanwendungen!F8</f>
        <v>Bitte tragen Sie den Namen der Institution ein</v>
      </c>
      <c r="G8" s="682"/>
      <c r="H8" s="682"/>
      <c r="I8" s="682"/>
      <c r="J8" s="682"/>
      <c r="K8" s="682"/>
      <c r="L8" s="682"/>
      <c r="M8" s="682"/>
      <c r="N8" s="682"/>
      <c r="O8" s="682"/>
      <c r="P8" s="682"/>
      <c r="Q8" s="682"/>
      <c r="R8" s="682"/>
      <c r="S8" s="682"/>
      <c r="T8" s="682"/>
      <c r="U8" s="683"/>
      <c r="V8" s="160"/>
      <c r="W8" s="147"/>
      <c r="X8" s="140"/>
      <c r="Y8" s="98"/>
      <c r="Z8" s="98"/>
    </row>
    <row r="9" spans="1:26" s="99" customFormat="1" ht="3.75" customHeight="1">
      <c r="A9" s="147"/>
      <c r="B9" s="145"/>
      <c r="C9" s="155"/>
      <c r="D9" s="455"/>
      <c r="E9" s="455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60"/>
      <c r="W9" s="147"/>
      <c r="X9" s="140"/>
      <c r="Y9" s="98"/>
      <c r="Z9" s="98"/>
    </row>
    <row r="10" spans="1:26" s="99" customFormat="1" ht="12.75">
      <c r="A10" s="147"/>
      <c r="B10" s="145"/>
      <c r="C10" s="155"/>
      <c r="D10" s="659" t="s">
        <v>189</v>
      </c>
      <c r="E10" s="659"/>
      <c r="F10" s="660" t="str">
        <f>Wärmeanwendungen!F10</f>
        <v>Bitte tragen Sie den Titel des Projektes ein</v>
      </c>
      <c r="G10" s="682"/>
      <c r="H10" s="682"/>
      <c r="I10" s="682"/>
      <c r="J10" s="682"/>
      <c r="K10" s="682"/>
      <c r="L10" s="682"/>
      <c r="M10" s="682"/>
      <c r="N10" s="682"/>
      <c r="O10" s="682"/>
      <c r="P10" s="682"/>
      <c r="Q10" s="682"/>
      <c r="R10" s="682"/>
      <c r="S10" s="682"/>
      <c r="T10" s="682"/>
      <c r="U10" s="683"/>
      <c r="V10" s="160"/>
      <c r="W10" s="147"/>
      <c r="X10" s="140"/>
      <c r="Y10" s="100"/>
      <c r="Z10" s="98"/>
    </row>
    <row r="11" spans="1:26" s="99" customFormat="1" ht="6.75" customHeight="1">
      <c r="A11" s="147"/>
      <c r="B11" s="145"/>
      <c r="C11" s="167"/>
      <c r="D11" s="307"/>
      <c r="E11" s="168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70"/>
      <c r="W11" s="147"/>
      <c r="X11" s="140"/>
      <c r="Y11" s="98"/>
      <c r="Z11" s="98"/>
    </row>
    <row r="12" spans="1:24" s="99" customFormat="1" ht="8.25" customHeight="1">
      <c r="A12" s="149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475"/>
      <c r="V12" s="150"/>
      <c r="W12" s="149"/>
      <c r="X12" s="150"/>
    </row>
    <row r="13" spans="1:27" s="1" customFormat="1" ht="6" customHeight="1">
      <c r="A13" s="147"/>
      <c r="B13" s="145"/>
      <c r="C13" s="301"/>
      <c r="D13" s="302"/>
      <c r="E13" s="302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154"/>
      <c r="W13" s="147"/>
      <c r="X13" s="140"/>
      <c r="Y13" s="9"/>
      <c r="Z13" s="9"/>
      <c r="AA13" s="9"/>
    </row>
    <row r="14" spans="1:28" s="1" customFormat="1" ht="12.75">
      <c r="A14" s="147"/>
      <c r="B14" s="145"/>
      <c r="C14" s="304"/>
      <c r="D14" s="156" t="s">
        <v>109</v>
      </c>
      <c r="E14" s="217"/>
      <c r="F14" s="52"/>
      <c r="G14" s="52"/>
      <c r="H14" s="52"/>
      <c r="I14" s="52"/>
      <c r="J14" s="163"/>
      <c r="K14" s="163"/>
      <c r="L14" s="163"/>
      <c r="M14" s="52"/>
      <c r="N14" s="52"/>
      <c r="O14" s="52"/>
      <c r="P14" s="163"/>
      <c r="Q14" s="163"/>
      <c r="R14" s="163"/>
      <c r="S14" s="52"/>
      <c r="T14" s="52"/>
      <c r="U14" s="52"/>
      <c r="V14" s="160"/>
      <c r="W14" s="147"/>
      <c r="X14" s="140"/>
      <c r="Y14" s="9"/>
      <c r="Z14" s="9"/>
      <c r="AA14" s="9"/>
      <c r="AB14" s="9"/>
    </row>
    <row r="15" spans="1:27" s="1" customFormat="1" ht="5.25" customHeight="1">
      <c r="A15" s="147"/>
      <c r="B15" s="145"/>
      <c r="C15" s="304"/>
      <c r="D15" s="217"/>
      <c r="E15" s="217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160"/>
      <c r="W15" s="147"/>
      <c r="X15" s="140"/>
      <c r="Y15" s="9"/>
      <c r="Z15" s="9"/>
      <c r="AA15" s="9"/>
    </row>
    <row r="16" spans="1:28" s="1" customFormat="1" ht="12.75">
      <c r="A16" s="147"/>
      <c r="B16" s="145"/>
      <c r="C16" s="304"/>
      <c r="D16" s="305"/>
      <c r="E16" s="162" t="s">
        <v>110</v>
      </c>
      <c r="F16" s="162"/>
      <c r="G16" s="163"/>
      <c r="H16" s="163"/>
      <c r="I16" s="164"/>
      <c r="J16" s="162" t="s">
        <v>238</v>
      </c>
      <c r="K16" s="162"/>
      <c r="L16" s="163"/>
      <c r="M16" s="163"/>
      <c r="N16" s="163"/>
      <c r="O16" s="163"/>
      <c r="P16" s="165"/>
      <c r="Q16" s="166" t="s">
        <v>111</v>
      </c>
      <c r="R16" s="163"/>
      <c r="S16" s="162"/>
      <c r="T16" s="52"/>
      <c r="U16" s="52"/>
      <c r="V16" s="160"/>
      <c r="W16" s="147"/>
      <c r="X16" s="140"/>
      <c r="Y16" s="9"/>
      <c r="Z16" s="9"/>
      <c r="AA16" s="9"/>
      <c r="AB16" s="9"/>
    </row>
    <row r="17" spans="1:27" s="1" customFormat="1" ht="8.25" customHeight="1">
      <c r="A17" s="147"/>
      <c r="B17" s="145"/>
      <c r="C17" s="306"/>
      <c r="D17" s="307"/>
      <c r="E17" s="307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170"/>
      <c r="W17" s="147"/>
      <c r="X17" s="140"/>
      <c r="Y17" s="9"/>
      <c r="Z17" s="9"/>
      <c r="AA17" s="9"/>
    </row>
    <row r="18" spans="1:24" ht="9" customHeight="1" thickBot="1">
      <c r="A18" s="147"/>
      <c r="B18" s="145"/>
      <c r="C18" s="301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154"/>
      <c r="W18" s="147"/>
      <c r="X18" s="145"/>
    </row>
    <row r="19" spans="1:24" ht="6.75" customHeight="1" thickTop="1">
      <c r="A19" s="147"/>
      <c r="B19" s="145"/>
      <c r="C19" s="304"/>
      <c r="D19" s="500"/>
      <c r="E19" s="309"/>
      <c r="F19" s="309"/>
      <c r="G19" s="309"/>
      <c r="H19" s="309"/>
      <c r="I19" s="309"/>
      <c r="J19" s="309"/>
      <c r="K19" s="309"/>
      <c r="L19" s="309"/>
      <c r="M19" s="310"/>
      <c r="N19" s="259"/>
      <c r="O19" s="259"/>
      <c r="P19" s="259"/>
      <c r="Q19" s="259"/>
      <c r="R19" s="259"/>
      <c r="S19" s="259"/>
      <c r="T19" s="259"/>
      <c r="U19" s="259"/>
      <c r="V19" s="311"/>
      <c r="W19" s="147"/>
      <c r="X19" s="145"/>
    </row>
    <row r="20" spans="1:24" ht="16.5" customHeight="1">
      <c r="A20" s="147"/>
      <c r="B20" s="145"/>
      <c r="C20" s="304"/>
      <c r="D20" s="498"/>
      <c r="E20" s="54"/>
      <c r="F20" s="312" t="s">
        <v>0</v>
      </c>
      <c r="G20" s="54"/>
      <c r="H20" s="684" t="s">
        <v>61</v>
      </c>
      <c r="I20" s="684"/>
      <c r="J20" s="684"/>
      <c r="K20" s="684"/>
      <c r="L20" s="684"/>
      <c r="M20" s="182"/>
      <c r="N20" s="52"/>
      <c r="O20" s="52"/>
      <c r="P20" s="52"/>
      <c r="Q20" s="52"/>
      <c r="R20" s="52"/>
      <c r="S20" s="217"/>
      <c r="T20" s="217"/>
      <c r="U20" s="52"/>
      <c r="V20" s="160"/>
      <c r="W20" s="147"/>
      <c r="X20" s="145"/>
    </row>
    <row r="21" spans="1:27" ht="15.75" customHeight="1">
      <c r="A21" s="147"/>
      <c r="B21" s="145"/>
      <c r="C21" s="304"/>
      <c r="D21" s="536">
        <v>1</v>
      </c>
      <c r="E21" s="399">
        <v>1</v>
      </c>
      <c r="F21" s="35" t="s">
        <v>114</v>
      </c>
      <c r="G21" s="35"/>
      <c r="H21" s="35"/>
      <c r="I21" s="512">
        <v>0.606</v>
      </c>
      <c r="J21" s="54" t="s">
        <v>3</v>
      </c>
      <c r="K21" s="35"/>
      <c r="L21" s="35"/>
      <c r="M21" s="182"/>
      <c r="N21" s="52"/>
      <c r="O21" s="52"/>
      <c r="P21" s="52"/>
      <c r="Q21" s="52"/>
      <c r="R21" s="52"/>
      <c r="S21" s="52"/>
      <c r="T21" s="52"/>
      <c r="U21" s="52"/>
      <c r="V21" s="160"/>
      <c r="W21" s="147"/>
      <c r="X21" s="145"/>
      <c r="AA21" s="72"/>
    </row>
    <row r="22" spans="1:24" ht="15" customHeight="1">
      <c r="A22" s="147"/>
      <c r="B22" s="145"/>
      <c r="C22" s="304"/>
      <c r="D22" s="498"/>
      <c r="E22" s="399">
        <v>2</v>
      </c>
      <c r="F22" s="35" t="s">
        <v>115</v>
      </c>
      <c r="G22" s="35"/>
      <c r="H22" s="35"/>
      <c r="I22" s="512">
        <v>0</v>
      </c>
      <c r="J22" s="54" t="s">
        <v>3</v>
      </c>
      <c r="K22" s="35"/>
      <c r="L22" s="35"/>
      <c r="M22" s="182"/>
      <c r="N22" s="52"/>
      <c r="O22" s="52"/>
      <c r="P22" s="52"/>
      <c r="Q22" s="52"/>
      <c r="R22" s="52"/>
      <c r="S22" s="52"/>
      <c r="T22" s="52"/>
      <c r="U22" s="52"/>
      <c r="V22" s="313"/>
      <c r="W22" s="147"/>
      <c r="X22" s="185"/>
    </row>
    <row r="23" spans="1:24" ht="15.75" customHeight="1">
      <c r="A23" s="147"/>
      <c r="B23" s="145"/>
      <c r="C23" s="304"/>
      <c r="D23" s="498"/>
      <c r="E23" s="399">
        <v>3</v>
      </c>
      <c r="F23" s="698" t="s">
        <v>227</v>
      </c>
      <c r="G23" s="698"/>
      <c r="H23" s="699"/>
      <c r="I23" s="507" t="s">
        <v>69</v>
      </c>
      <c r="J23" s="54" t="s">
        <v>3</v>
      </c>
      <c r="K23" s="54"/>
      <c r="L23" s="35"/>
      <c r="M23" s="182"/>
      <c r="N23" s="52"/>
      <c r="O23" s="52"/>
      <c r="P23" s="52"/>
      <c r="Q23" s="52"/>
      <c r="R23" s="52"/>
      <c r="S23" s="52"/>
      <c r="T23" s="52"/>
      <c r="U23" s="52"/>
      <c r="V23" s="160"/>
      <c r="W23" s="147"/>
      <c r="X23" s="145"/>
    </row>
    <row r="24" spans="1:24" ht="4.5" customHeight="1" thickBot="1">
      <c r="A24" s="147"/>
      <c r="B24" s="145"/>
      <c r="C24" s="304"/>
      <c r="D24" s="498"/>
      <c r="E24" s="314"/>
      <c r="F24" s="35"/>
      <c r="G24" s="35"/>
      <c r="H24" s="35"/>
      <c r="I24" s="515"/>
      <c r="J24" s="54"/>
      <c r="K24" s="54"/>
      <c r="L24" s="35"/>
      <c r="M24" s="182"/>
      <c r="N24" s="52"/>
      <c r="O24" s="52"/>
      <c r="P24" s="52"/>
      <c r="Q24" s="52"/>
      <c r="R24" s="52"/>
      <c r="S24" s="52"/>
      <c r="T24" s="52"/>
      <c r="U24" s="52"/>
      <c r="V24" s="160"/>
      <c r="W24" s="147"/>
      <c r="X24" s="145"/>
    </row>
    <row r="25" spans="1:24" ht="15.75" customHeight="1" thickBot="1" thickTop="1">
      <c r="A25" s="147"/>
      <c r="B25" s="145"/>
      <c r="C25" s="304"/>
      <c r="D25" s="498"/>
      <c r="E25" s="35"/>
      <c r="F25" s="51" t="s">
        <v>182</v>
      </c>
      <c r="G25" s="35"/>
      <c r="H25" s="35"/>
      <c r="I25" s="509">
        <f>LOOKUP(D21,E21:E23,I21:I23)</f>
        <v>0.606</v>
      </c>
      <c r="J25" s="510" t="str">
        <f>LOOKUP(D21,E21:E23,J21:J23)</f>
        <v>kg/kWh</v>
      </c>
      <c r="K25" s="35"/>
      <c r="L25" s="35"/>
      <c r="M25" s="182"/>
      <c r="N25" s="52"/>
      <c r="O25" s="52"/>
      <c r="P25" s="52"/>
      <c r="Q25" s="52"/>
      <c r="R25" s="52"/>
      <c r="S25" s="52"/>
      <c r="T25" s="52"/>
      <c r="U25" s="455"/>
      <c r="V25" s="160"/>
      <c r="W25" s="147"/>
      <c r="X25" s="145"/>
    </row>
    <row r="26" spans="1:24" ht="4.5" customHeight="1" thickBot="1" thickTop="1">
      <c r="A26" s="147"/>
      <c r="B26" s="145"/>
      <c r="C26" s="304"/>
      <c r="D26" s="498"/>
      <c r="E26" s="274"/>
      <c r="F26" s="274"/>
      <c r="G26" s="274"/>
      <c r="H26" s="274"/>
      <c r="I26" s="274"/>
      <c r="J26" s="274"/>
      <c r="K26" s="274"/>
      <c r="L26" s="274"/>
      <c r="M26" s="275"/>
      <c r="N26" s="52"/>
      <c r="O26" s="52"/>
      <c r="P26" s="280"/>
      <c r="Q26" s="465"/>
      <c r="R26" s="465"/>
      <c r="S26" s="231"/>
      <c r="T26" s="231"/>
      <c r="U26" s="465"/>
      <c r="V26" s="160"/>
      <c r="W26" s="147"/>
      <c r="X26" s="145"/>
    </row>
    <row r="27" spans="1:24" ht="7.5" customHeight="1" thickTop="1">
      <c r="A27" s="147"/>
      <c r="B27" s="145"/>
      <c r="C27" s="304"/>
      <c r="D27" s="572"/>
      <c r="E27" s="455"/>
      <c r="F27" s="284"/>
      <c r="G27" s="52"/>
      <c r="H27" s="455"/>
      <c r="I27" s="52"/>
      <c r="J27" s="280"/>
      <c r="K27" s="280"/>
      <c r="L27" s="688"/>
      <c r="M27" s="688"/>
      <c r="N27" s="465"/>
      <c r="O27" s="52"/>
      <c r="P27" s="52"/>
      <c r="Q27" s="52"/>
      <c r="R27" s="52"/>
      <c r="S27" s="52"/>
      <c r="T27" s="52"/>
      <c r="U27" s="455"/>
      <c r="V27" s="170"/>
      <c r="W27" s="147"/>
      <c r="X27" s="145"/>
    </row>
    <row r="28" spans="1:28" s="2" customFormat="1" ht="15" customHeight="1">
      <c r="A28" s="145"/>
      <c r="B28" s="204"/>
      <c r="C28" s="301"/>
      <c r="D28" s="315"/>
      <c r="E28" s="315"/>
      <c r="F28" s="316"/>
      <c r="G28" s="303"/>
      <c r="H28" s="315"/>
      <c r="I28" s="303"/>
      <c r="J28" s="317"/>
      <c r="K28" s="317"/>
      <c r="L28" s="318"/>
      <c r="M28" s="318"/>
      <c r="N28" s="318"/>
      <c r="O28" s="303"/>
      <c r="P28" s="303"/>
      <c r="Q28" s="303"/>
      <c r="R28" s="303"/>
      <c r="S28" s="303"/>
      <c r="T28" s="303"/>
      <c r="U28" s="315"/>
      <c r="V28" s="154"/>
      <c r="W28" s="147"/>
      <c r="X28" s="145"/>
      <c r="Y28" s="10"/>
      <c r="Z28" s="10"/>
      <c r="AA28" s="10"/>
      <c r="AB28" s="10"/>
    </row>
    <row r="29" spans="1:28" s="1" customFormat="1" ht="14.25" customHeight="1">
      <c r="A29" s="140"/>
      <c r="B29" s="144"/>
      <c r="C29" s="319"/>
      <c r="D29" s="625" t="s">
        <v>153</v>
      </c>
      <c r="E29" s="626"/>
      <c r="F29" s="626"/>
      <c r="G29" s="626"/>
      <c r="H29" s="626"/>
      <c r="I29" s="626"/>
      <c r="J29" s="626"/>
      <c r="K29" s="626"/>
      <c r="L29" s="626"/>
      <c r="M29" s="626"/>
      <c r="N29" s="626"/>
      <c r="O29" s="626"/>
      <c r="P29" s="626"/>
      <c r="Q29" s="626"/>
      <c r="R29" s="626"/>
      <c r="S29" s="626"/>
      <c r="T29" s="626"/>
      <c r="U29" s="627"/>
      <c r="V29" s="211"/>
      <c r="W29" s="147"/>
      <c r="X29" s="140"/>
      <c r="Y29" s="9"/>
      <c r="Z29" s="9"/>
      <c r="AA29" s="9"/>
      <c r="AB29" s="9"/>
    </row>
    <row r="30" spans="1:28" s="1" customFormat="1" ht="14.25" customHeight="1">
      <c r="A30" s="140"/>
      <c r="B30" s="144"/>
      <c r="C30" s="319"/>
      <c r="D30" s="667"/>
      <c r="E30" s="668"/>
      <c r="F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9"/>
      <c r="V30" s="211"/>
      <c r="W30" s="147"/>
      <c r="X30" s="140"/>
      <c r="Y30" s="9"/>
      <c r="Z30" s="9"/>
      <c r="AA30" s="9"/>
      <c r="AB30" s="9"/>
    </row>
    <row r="31" spans="1:28" s="1" customFormat="1" ht="14.25" customHeight="1">
      <c r="A31" s="140"/>
      <c r="B31" s="144"/>
      <c r="C31" s="319"/>
      <c r="D31" s="667"/>
      <c r="E31" s="668"/>
      <c r="F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9"/>
      <c r="V31" s="211"/>
      <c r="W31" s="147"/>
      <c r="X31" s="140"/>
      <c r="Y31" s="9"/>
      <c r="Z31" s="9"/>
      <c r="AA31" s="9"/>
      <c r="AB31" s="9"/>
    </row>
    <row r="32" spans="1:28" s="1" customFormat="1" ht="15.75" customHeight="1">
      <c r="A32" s="140"/>
      <c r="B32" s="204"/>
      <c r="C32" s="319"/>
      <c r="D32" s="670"/>
      <c r="E32" s="671"/>
      <c r="F32" s="671"/>
      <c r="G32" s="671"/>
      <c r="H32" s="671"/>
      <c r="I32" s="671"/>
      <c r="J32" s="671"/>
      <c r="K32" s="671"/>
      <c r="L32" s="671"/>
      <c r="M32" s="671"/>
      <c r="N32" s="671"/>
      <c r="O32" s="671"/>
      <c r="P32" s="671"/>
      <c r="Q32" s="671"/>
      <c r="R32" s="671"/>
      <c r="S32" s="671"/>
      <c r="T32" s="671"/>
      <c r="U32" s="672"/>
      <c r="V32" s="211"/>
      <c r="W32" s="212"/>
      <c r="X32" s="140"/>
      <c r="Y32" s="9"/>
      <c r="Z32" s="9"/>
      <c r="AA32" s="9"/>
      <c r="AB32" s="56"/>
    </row>
    <row r="33" spans="1:24" ht="30" customHeight="1">
      <c r="A33" s="140"/>
      <c r="B33" s="144"/>
      <c r="C33" s="304"/>
      <c r="D33" s="52"/>
      <c r="E33" s="694" t="s">
        <v>141</v>
      </c>
      <c r="F33" s="695"/>
      <c r="G33" s="52"/>
      <c r="H33" s="455"/>
      <c r="I33" s="52"/>
      <c r="J33" s="52"/>
      <c r="K33" s="52"/>
      <c r="L33" s="465"/>
      <c r="M33" s="465"/>
      <c r="N33" s="465"/>
      <c r="O33" s="52"/>
      <c r="P33" s="52"/>
      <c r="Q33" s="52"/>
      <c r="R33" s="455"/>
      <c r="S33" s="455"/>
      <c r="T33" s="455"/>
      <c r="U33" s="455"/>
      <c r="V33" s="160"/>
      <c r="W33" s="147"/>
      <c r="X33" s="140"/>
    </row>
    <row r="34" spans="1:24" ht="12.75">
      <c r="A34" s="140"/>
      <c r="B34" s="144"/>
      <c r="C34" s="304"/>
      <c r="D34" s="217"/>
      <c r="E34" s="696"/>
      <c r="F34" s="696"/>
      <c r="G34" s="454"/>
      <c r="H34" s="623" t="s">
        <v>53</v>
      </c>
      <c r="I34" s="623"/>
      <c r="J34" s="623"/>
      <c r="K34" s="623"/>
      <c r="L34" s="456"/>
      <c r="M34" s="623"/>
      <c r="N34" s="623"/>
      <c r="O34" s="623"/>
      <c r="P34" s="456"/>
      <c r="Q34" s="220" t="s">
        <v>216</v>
      </c>
      <c r="R34" s="220"/>
      <c r="S34" s="454"/>
      <c r="T34" s="655"/>
      <c r="U34" s="655"/>
      <c r="V34" s="160"/>
      <c r="W34" s="147"/>
      <c r="X34" s="219"/>
    </row>
    <row r="35" spans="1:24" ht="4.5" customHeight="1" thickBot="1">
      <c r="A35" s="140"/>
      <c r="B35" s="144"/>
      <c r="C35" s="304"/>
      <c r="D35" s="52"/>
      <c r="E35" s="455"/>
      <c r="F35" s="455"/>
      <c r="G35" s="52"/>
      <c r="H35" s="455"/>
      <c r="I35" s="52"/>
      <c r="J35" s="52"/>
      <c r="K35" s="52"/>
      <c r="L35" s="220"/>
      <c r="M35" s="220"/>
      <c r="N35" s="220"/>
      <c r="O35" s="163"/>
      <c r="P35" s="163"/>
      <c r="Q35" s="163"/>
      <c r="R35" s="163"/>
      <c r="S35" s="455"/>
      <c r="T35" s="455"/>
      <c r="U35" s="455"/>
      <c r="V35" s="160"/>
      <c r="W35" s="147"/>
      <c r="X35" s="140"/>
    </row>
    <row r="36" spans="1:25" ht="18" customHeight="1" thickBot="1" thickTop="1">
      <c r="A36" s="140"/>
      <c r="B36" s="144"/>
      <c r="C36" s="304"/>
      <c r="D36" s="52"/>
      <c r="E36" s="455"/>
      <c r="F36" s="455"/>
      <c r="G36" s="52"/>
      <c r="H36" s="619">
        <v>0</v>
      </c>
      <c r="I36" s="624"/>
      <c r="J36" s="624"/>
      <c r="K36" s="620"/>
      <c r="L36" s="220"/>
      <c r="M36" s="617"/>
      <c r="N36" s="617"/>
      <c r="O36" s="617"/>
      <c r="P36" s="163"/>
      <c r="Q36" s="637">
        <f>H36*I25/1000</f>
        <v>0</v>
      </c>
      <c r="R36" s="638"/>
      <c r="S36" s="639"/>
      <c r="T36" s="455"/>
      <c r="U36" s="455"/>
      <c r="V36" s="160"/>
      <c r="W36" s="147"/>
      <c r="X36" s="140"/>
      <c r="Y36" s="128"/>
    </row>
    <row r="37" spans="1:24" ht="13.5" thickTop="1">
      <c r="A37" s="140"/>
      <c r="B37" s="144"/>
      <c r="C37" s="304"/>
      <c r="D37" s="52"/>
      <c r="E37" s="455"/>
      <c r="F37" s="455"/>
      <c r="G37" s="52"/>
      <c r="H37" s="455"/>
      <c r="I37" s="52"/>
      <c r="J37" s="52"/>
      <c r="K37" s="52"/>
      <c r="L37" s="220"/>
      <c r="M37" s="220"/>
      <c r="N37" s="220"/>
      <c r="O37" s="163"/>
      <c r="P37" s="163"/>
      <c r="Q37" s="320"/>
      <c r="R37" s="321"/>
      <c r="S37" s="455"/>
      <c r="T37" s="455"/>
      <c r="U37" s="455"/>
      <c r="V37" s="160"/>
      <c r="W37" s="147"/>
      <c r="X37" s="140"/>
    </row>
    <row r="38" spans="1:24" ht="12.75">
      <c r="A38" s="140"/>
      <c r="B38" s="144"/>
      <c r="C38" s="322"/>
      <c r="D38" s="222"/>
      <c r="E38" s="223"/>
      <c r="F38" s="223"/>
      <c r="G38" s="222"/>
      <c r="H38" s="223"/>
      <c r="I38" s="222"/>
      <c r="J38" s="222"/>
      <c r="K38" s="222"/>
      <c r="L38" s="224"/>
      <c r="M38" s="224"/>
      <c r="N38" s="224"/>
      <c r="O38" s="222"/>
      <c r="P38" s="222"/>
      <c r="Q38" s="323"/>
      <c r="R38" s="324"/>
      <c r="S38" s="223"/>
      <c r="T38" s="223"/>
      <c r="U38" s="223"/>
      <c r="V38" s="225"/>
      <c r="W38" s="147"/>
      <c r="X38" s="140"/>
    </row>
    <row r="39" spans="1:24" ht="15">
      <c r="A39" s="140"/>
      <c r="B39" s="144"/>
      <c r="C39" s="304"/>
      <c r="D39" s="52"/>
      <c r="E39" s="461" t="s">
        <v>139</v>
      </c>
      <c r="F39" s="455"/>
      <c r="G39" s="52"/>
      <c r="H39" s="691" t="s">
        <v>55</v>
      </c>
      <c r="I39" s="691"/>
      <c r="J39" s="691"/>
      <c r="K39" s="691"/>
      <c r="L39" s="454"/>
      <c r="M39" s="617"/>
      <c r="N39" s="617"/>
      <c r="O39" s="617"/>
      <c r="P39" s="454"/>
      <c r="Q39" s="567" t="s">
        <v>205</v>
      </c>
      <c r="R39" s="567"/>
      <c r="S39" s="455"/>
      <c r="T39" s="455"/>
      <c r="U39" s="455"/>
      <c r="V39" s="160"/>
      <c r="W39" s="147"/>
      <c r="X39" s="140"/>
    </row>
    <row r="40" spans="1:24" ht="5.25" customHeight="1">
      <c r="A40" s="140"/>
      <c r="B40" s="144"/>
      <c r="C40" s="304"/>
      <c r="D40" s="52"/>
      <c r="E40" s="455"/>
      <c r="F40" s="455"/>
      <c r="G40" s="52"/>
      <c r="H40" s="455"/>
      <c r="I40" s="52"/>
      <c r="J40" s="52"/>
      <c r="K40" s="52"/>
      <c r="L40" s="220"/>
      <c r="M40" s="220"/>
      <c r="N40" s="220"/>
      <c r="O40" s="163"/>
      <c r="P40" s="163"/>
      <c r="Q40" s="320"/>
      <c r="R40" s="320"/>
      <c r="S40" s="455"/>
      <c r="T40" s="455"/>
      <c r="U40" s="455"/>
      <c r="V40" s="160"/>
      <c r="W40" s="147"/>
      <c r="X40" s="140"/>
    </row>
    <row r="41" spans="1:24" ht="16.5" customHeight="1">
      <c r="A41" s="140"/>
      <c r="B41" s="144"/>
      <c r="C41" s="304"/>
      <c r="D41" s="52"/>
      <c r="E41" s="52" t="s">
        <v>77</v>
      </c>
      <c r="F41" s="455"/>
      <c r="G41" s="52"/>
      <c r="H41" s="619">
        <v>0</v>
      </c>
      <c r="I41" s="624"/>
      <c r="J41" s="624"/>
      <c r="K41" s="620"/>
      <c r="L41" s="599" t="s">
        <v>120</v>
      </c>
      <c r="M41" s="617"/>
      <c r="N41" s="617"/>
      <c r="O41" s="617"/>
      <c r="P41" s="163"/>
      <c r="Q41" s="621">
        <f>H41*I25/1000</f>
        <v>0</v>
      </c>
      <c r="R41" s="653"/>
      <c r="S41" s="622"/>
      <c r="T41" s="455"/>
      <c r="U41" s="455"/>
      <c r="V41" s="160"/>
      <c r="W41" s="147"/>
      <c r="X41" s="140"/>
    </row>
    <row r="42" spans="1:24" ht="8.25" customHeight="1">
      <c r="A42" s="140"/>
      <c r="B42" s="144"/>
      <c r="C42" s="304"/>
      <c r="D42" s="52"/>
      <c r="E42" s="163"/>
      <c r="F42" s="455"/>
      <c r="G42" s="687" t="s">
        <v>241</v>
      </c>
      <c r="H42" s="716" t="s">
        <v>242</v>
      </c>
      <c r="I42" s="716"/>
      <c r="J42" s="716"/>
      <c r="K42" s="716"/>
      <c r="L42" s="716"/>
      <c r="M42" s="220"/>
      <c r="N42" s="220"/>
      <c r="O42" s="163"/>
      <c r="P42" s="163"/>
      <c r="Q42" s="689"/>
      <c r="R42" s="690"/>
      <c r="S42" s="455"/>
      <c r="T42" s="455"/>
      <c r="U42" s="455"/>
      <c r="V42" s="160"/>
      <c r="W42" s="147"/>
      <c r="X42" s="140"/>
    </row>
    <row r="43" spans="1:24" ht="12.75" customHeight="1">
      <c r="A43" s="140"/>
      <c r="B43" s="144"/>
      <c r="C43" s="304"/>
      <c r="D43" s="52"/>
      <c r="E43" s="455"/>
      <c r="F43" s="52"/>
      <c r="G43" s="687"/>
      <c r="H43" s="716"/>
      <c r="I43" s="716"/>
      <c r="J43" s="716"/>
      <c r="K43" s="716"/>
      <c r="L43" s="716"/>
      <c r="M43" s="623"/>
      <c r="N43" s="623"/>
      <c r="O43" s="623"/>
      <c r="P43" s="227"/>
      <c r="Q43" s="332" t="s">
        <v>206</v>
      </c>
      <c r="R43" s="332"/>
      <c r="S43" s="568"/>
      <c r="T43" s="453"/>
      <c r="U43" s="453"/>
      <c r="V43" s="160"/>
      <c r="W43" s="147"/>
      <c r="X43" s="219"/>
    </row>
    <row r="44" spans="1:24" ht="3.75" customHeight="1" thickBot="1">
      <c r="A44" s="140"/>
      <c r="B44" s="144"/>
      <c r="C44" s="304"/>
      <c r="D44" s="52"/>
      <c r="E44" s="455"/>
      <c r="F44" s="455"/>
      <c r="G44" s="600"/>
      <c r="H44" s="716"/>
      <c r="I44" s="716"/>
      <c r="J44" s="716"/>
      <c r="K44" s="716"/>
      <c r="L44" s="716"/>
      <c r="M44" s="220"/>
      <c r="N44" s="220"/>
      <c r="O44" s="163"/>
      <c r="P44" s="163"/>
      <c r="Q44" s="320"/>
      <c r="R44" s="321"/>
      <c r="S44" s="455"/>
      <c r="T44" s="455"/>
      <c r="U44" s="455"/>
      <c r="V44" s="160"/>
      <c r="W44" s="147"/>
      <c r="X44" s="140"/>
    </row>
    <row r="45" spans="1:24" ht="17.25" customHeight="1" thickBot="1" thickTop="1">
      <c r="A45" s="140"/>
      <c r="B45" s="144"/>
      <c r="C45" s="304"/>
      <c r="D45" s="52"/>
      <c r="E45" s="654"/>
      <c r="F45" s="654"/>
      <c r="G45" s="600"/>
      <c r="H45" s="716"/>
      <c r="I45" s="716"/>
      <c r="J45" s="716"/>
      <c r="K45" s="716"/>
      <c r="L45" s="716"/>
      <c r="M45" s="617"/>
      <c r="N45" s="617"/>
      <c r="O45" s="617"/>
      <c r="P45" s="453"/>
      <c r="Q45" s="637">
        <f>Q36-Q41</f>
        <v>0</v>
      </c>
      <c r="R45" s="638"/>
      <c r="S45" s="639"/>
      <c r="T45" s="455"/>
      <c r="U45" s="455"/>
      <c r="V45" s="160"/>
      <c r="W45" s="147"/>
      <c r="X45" s="140"/>
    </row>
    <row r="46" spans="1:24" ht="13.5" thickTop="1">
      <c r="A46" s="140"/>
      <c r="B46" s="144"/>
      <c r="C46" s="304"/>
      <c r="D46" s="52"/>
      <c r="E46" s="457"/>
      <c r="F46" s="457"/>
      <c r="G46" s="601"/>
      <c r="H46" s="601"/>
      <c r="I46" s="601"/>
      <c r="J46" s="601"/>
      <c r="K46" s="601"/>
      <c r="L46" s="601"/>
      <c r="M46" s="453"/>
      <c r="N46" s="453"/>
      <c r="O46" s="453"/>
      <c r="P46" s="453"/>
      <c r="Q46" s="453"/>
      <c r="R46" s="453"/>
      <c r="S46" s="453"/>
      <c r="T46" s="453"/>
      <c r="U46" s="453"/>
      <c r="V46" s="160"/>
      <c r="W46" s="147"/>
      <c r="X46" s="140"/>
    </row>
    <row r="47" spans="1:24" ht="6" customHeight="1">
      <c r="A47" s="140"/>
      <c r="B47" s="144"/>
      <c r="C47" s="322"/>
      <c r="D47" s="222"/>
      <c r="E47" s="223"/>
      <c r="F47" s="223"/>
      <c r="G47" s="222"/>
      <c r="H47" s="223"/>
      <c r="I47" s="222"/>
      <c r="J47" s="222"/>
      <c r="K47" s="222"/>
      <c r="L47" s="224"/>
      <c r="M47" s="224"/>
      <c r="N47" s="224"/>
      <c r="O47" s="222"/>
      <c r="P47" s="222"/>
      <c r="Q47" s="323"/>
      <c r="R47" s="324"/>
      <c r="S47" s="223"/>
      <c r="T47" s="223"/>
      <c r="U47" s="223"/>
      <c r="V47" s="225"/>
      <c r="W47" s="147"/>
      <c r="X47" s="140"/>
    </row>
    <row r="48" spans="1:24" ht="27" customHeight="1">
      <c r="A48" s="140"/>
      <c r="B48" s="144"/>
      <c r="C48" s="304"/>
      <c r="D48" s="52"/>
      <c r="E48" s="685" t="s">
        <v>142</v>
      </c>
      <c r="F48" s="686"/>
      <c r="G48" s="457"/>
      <c r="H48" s="623" t="s">
        <v>56</v>
      </c>
      <c r="I48" s="623"/>
      <c r="J48" s="623"/>
      <c r="K48" s="623"/>
      <c r="L48" s="456"/>
      <c r="M48" s="623" t="s">
        <v>52</v>
      </c>
      <c r="N48" s="623"/>
      <c r="O48" s="623"/>
      <c r="P48" s="456"/>
      <c r="Q48" s="567" t="s">
        <v>206</v>
      </c>
      <c r="R48" s="567"/>
      <c r="S48" s="453"/>
      <c r="T48" s="453"/>
      <c r="U48" s="231"/>
      <c r="V48" s="160"/>
      <c r="W48" s="147"/>
      <c r="X48" s="140"/>
    </row>
    <row r="49" spans="1:24" ht="3" customHeight="1" thickBot="1">
      <c r="A49" s="140"/>
      <c r="B49" s="144"/>
      <c r="C49" s="304"/>
      <c r="D49" s="52"/>
      <c r="E49" s="455"/>
      <c r="F49" s="455"/>
      <c r="G49" s="455"/>
      <c r="H49" s="455"/>
      <c r="I49" s="52"/>
      <c r="J49" s="52"/>
      <c r="K49" s="52"/>
      <c r="L49" s="220"/>
      <c r="M49" s="220"/>
      <c r="N49" s="220"/>
      <c r="O49" s="163"/>
      <c r="P49" s="163"/>
      <c r="Q49" s="320"/>
      <c r="R49" s="320"/>
      <c r="S49" s="231"/>
      <c r="T49" s="455"/>
      <c r="U49" s="455"/>
      <c r="V49" s="160"/>
      <c r="W49" s="147"/>
      <c r="X49" s="140"/>
    </row>
    <row r="50" spans="1:24" ht="18.75" customHeight="1" thickBot="1" thickTop="1">
      <c r="A50" s="140"/>
      <c r="B50" s="144"/>
      <c r="C50" s="304"/>
      <c r="D50" s="52"/>
      <c r="E50" s="692" t="s">
        <v>254</v>
      </c>
      <c r="F50" s="692"/>
      <c r="G50" s="52"/>
      <c r="H50" s="646">
        <v>0</v>
      </c>
      <c r="I50" s="647"/>
      <c r="J50" s="647"/>
      <c r="K50" s="648"/>
      <c r="L50" s="220"/>
      <c r="M50" s="621">
        <f>H36*H50</f>
        <v>0</v>
      </c>
      <c r="N50" s="653"/>
      <c r="O50" s="622"/>
      <c r="P50" s="163"/>
      <c r="Q50" s="637">
        <f>M50*I25/1000</f>
        <v>0</v>
      </c>
      <c r="R50" s="638"/>
      <c r="S50" s="639"/>
      <c r="T50" s="455"/>
      <c r="U50" s="455"/>
      <c r="V50" s="160"/>
      <c r="W50" s="147"/>
      <c r="X50" s="140"/>
    </row>
    <row r="51" spans="1:24" ht="24.75" customHeight="1" thickTop="1">
      <c r="A51" s="140"/>
      <c r="B51" s="144"/>
      <c r="C51" s="304"/>
      <c r="D51" s="52"/>
      <c r="E51" s="325" t="s">
        <v>95</v>
      </c>
      <c r="F51" s="454"/>
      <c r="G51" s="52"/>
      <c r="H51" s="326"/>
      <c r="I51" s="326"/>
      <c r="J51" s="326"/>
      <c r="K51" s="326"/>
      <c r="L51" s="220"/>
      <c r="M51" s="327"/>
      <c r="N51" s="327"/>
      <c r="O51" s="327"/>
      <c r="P51" s="163"/>
      <c r="Q51" s="693" t="s">
        <v>95</v>
      </c>
      <c r="R51" s="693"/>
      <c r="S51" s="693"/>
      <c r="T51" s="455"/>
      <c r="U51" s="455"/>
      <c r="V51" s="160"/>
      <c r="W51" s="147"/>
      <c r="X51" s="140"/>
    </row>
    <row r="52" spans="1:24" ht="16.5" customHeight="1">
      <c r="A52" s="140"/>
      <c r="B52" s="144"/>
      <c r="C52" s="304"/>
      <c r="D52" s="52"/>
      <c r="E52" s="163"/>
      <c r="F52" s="455"/>
      <c r="G52" s="52"/>
      <c r="H52" s="715" t="s">
        <v>118</v>
      </c>
      <c r="I52" s="715"/>
      <c r="J52" s="715"/>
      <c r="K52" s="715"/>
      <c r="L52" s="220"/>
      <c r="M52" s="657"/>
      <c r="N52" s="657"/>
      <c r="O52" s="657"/>
      <c r="P52" s="163"/>
      <c r="Q52" s="567" t="s">
        <v>206</v>
      </c>
      <c r="R52" s="567"/>
      <c r="S52" s="455"/>
      <c r="T52" s="455"/>
      <c r="U52" s="455"/>
      <c r="V52" s="160"/>
      <c r="W52" s="147"/>
      <c r="X52" s="140"/>
    </row>
    <row r="53" spans="1:24" ht="4.5" customHeight="1">
      <c r="A53" s="140"/>
      <c r="B53" s="144"/>
      <c r="C53" s="304"/>
      <c r="D53" s="52"/>
      <c r="E53" s="328"/>
      <c r="F53" s="455"/>
      <c r="G53" s="52"/>
      <c r="H53" s="462"/>
      <c r="I53" s="462"/>
      <c r="J53" s="462"/>
      <c r="K53" s="462"/>
      <c r="L53" s="220"/>
      <c r="M53" s="453"/>
      <c r="N53" s="453"/>
      <c r="O53" s="453"/>
      <c r="P53" s="163"/>
      <c r="Q53" s="453"/>
      <c r="R53" s="453"/>
      <c r="S53" s="455"/>
      <c r="T53" s="455"/>
      <c r="U53" s="455"/>
      <c r="V53" s="160"/>
      <c r="W53" s="147"/>
      <c r="X53" s="140"/>
    </row>
    <row r="54" spans="1:25" ht="18" customHeight="1">
      <c r="A54" s="140"/>
      <c r="B54" s="144"/>
      <c r="C54" s="304"/>
      <c r="D54" s="52"/>
      <c r="E54" s="692" t="s">
        <v>255</v>
      </c>
      <c r="F54" s="692"/>
      <c r="G54" s="52"/>
      <c r="H54" s="701">
        <v>0</v>
      </c>
      <c r="I54" s="702"/>
      <c r="J54" s="702"/>
      <c r="K54" s="703"/>
      <c r="L54" s="220"/>
      <c r="M54" s="618"/>
      <c r="N54" s="618"/>
      <c r="O54" s="618"/>
      <c r="P54" s="163"/>
      <c r="Q54" s="621">
        <f>H54*I25/1000</f>
        <v>0</v>
      </c>
      <c r="R54" s="653"/>
      <c r="S54" s="622"/>
      <c r="T54" s="455"/>
      <c r="U54" s="455"/>
      <c r="V54" s="160"/>
      <c r="W54" s="147"/>
      <c r="X54" s="140"/>
      <c r="Y54" s="128"/>
    </row>
    <row r="55" spans="1:25" ht="18" customHeight="1">
      <c r="A55" s="140"/>
      <c r="B55" s="144"/>
      <c r="C55" s="304"/>
      <c r="D55" s="52"/>
      <c r="E55" s="464"/>
      <c r="F55" s="464"/>
      <c r="G55" s="52"/>
      <c r="H55" s="52"/>
      <c r="I55" s="52"/>
      <c r="J55" s="52"/>
      <c r="K55" s="52"/>
      <c r="L55" s="220"/>
      <c r="M55" s="453"/>
      <c r="N55" s="453"/>
      <c r="O55" s="453"/>
      <c r="P55" s="163"/>
      <c r="Q55" s="163"/>
      <c r="R55" s="163"/>
      <c r="S55" s="228"/>
      <c r="T55" s="455"/>
      <c r="U55" s="455"/>
      <c r="V55" s="160"/>
      <c r="W55" s="147"/>
      <c r="X55" s="140"/>
      <c r="Y55" s="128"/>
    </row>
    <row r="56" spans="1:25" ht="18" customHeight="1">
      <c r="A56" s="140"/>
      <c r="B56" s="144"/>
      <c r="C56" s="304"/>
      <c r="D56" s="52"/>
      <c r="E56" s="504" t="s">
        <v>203</v>
      </c>
      <c r="F56" s="464"/>
      <c r="G56" s="52"/>
      <c r="H56" s="52"/>
      <c r="I56" s="52"/>
      <c r="J56" s="52"/>
      <c r="K56" s="52"/>
      <c r="L56" s="220"/>
      <c r="M56" s="602" t="s">
        <v>243</v>
      </c>
      <c r="N56" s="602"/>
      <c r="O56" s="604" t="s">
        <v>244</v>
      </c>
      <c r="P56" s="163"/>
      <c r="Q56" s="697" t="s">
        <v>212</v>
      </c>
      <c r="R56" s="697"/>
      <c r="S56" s="697"/>
      <c r="T56" s="455"/>
      <c r="U56" s="455"/>
      <c r="V56" s="160"/>
      <c r="W56" s="147"/>
      <c r="X56" s="140"/>
      <c r="Y56" s="128"/>
    </row>
    <row r="57" spans="1:25" ht="18" customHeight="1">
      <c r="A57" s="140"/>
      <c r="B57" s="144"/>
      <c r="C57" s="304"/>
      <c r="D57" s="52"/>
      <c r="E57" s="710" t="s">
        <v>197</v>
      </c>
      <c r="F57" s="711"/>
      <c r="G57" s="711"/>
      <c r="H57" s="711"/>
      <c r="I57" s="711"/>
      <c r="J57" s="712"/>
      <c r="K57" s="52"/>
      <c r="L57" s="220"/>
      <c r="M57" s="713">
        <v>0</v>
      </c>
      <c r="N57" s="713"/>
      <c r="O57" s="713"/>
      <c r="P57" s="163"/>
      <c r="Q57" s="621">
        <f>H54*M57/1000</f>
        <v>0</v>
      </c>
      <c r="R57" s="653"/>
      <c r="S57" s="622"/>
      <c r="T57" s="455"/>
      <c r="U57" s="455"/>
      <c r="V57" s="160"/>
      <c r="W57" s="147"/>
      <c r="X57" s="140"/>
      <c r="Y57" s="128"/>
    </row>
    <row r="58" spans="1:25" ht="3.75" customHeight="1">
      <c r="A58" s="140"/>
      <c r="B58" s="144"/>
      <c r="C58" s="304"/>
      <c r="D58" s="52"/>
      <c r="E58" s="505"/>
      <c r="F58" s="503"/>
      <c r="G58" s="503"/>
      <c r="H58" s="503"/>
      <c r="I58" s="503"/>
      <c r="J58" s="506"/>
      <c r="K58" s="52"/>
      <c r="L58" s="220"/>
      <c r="M58" s="329"/>
      <c r="N58" s="329"/>
      <c r="O58" s="329"/>
      <c r="P58" s="163"/>
      <c r="Q58" s="330"/>
      <c r="R58" s="330"/>
      <c r="S58" s="228"/>
      <c r="T58" s="455"/>
      <c r="U58" s="455"/>
      <c r="V58" s="160"/>
      <c r="W58" s="147"/>
      <c r="X58" s="140"/>
      <c r="Y58" s="128"/>
    </row>
    <row r="59" spans="1:25" ht="18" customHeight="1">
      <c r="A59" s="140"/>
      <c r="B59" s="144"/>
      <c r="C59" s="304"/>
      <c r="D59" s="52"/>
      <c r="E59" s="704" t="s">
        <v>252</v>
      </c>
      <c r="F59" s="705"/>
      <c r="G59" s="705"/>
      <c r="H59" s="705"/>
      <c r="I59" s="705"/>
      <c r="J59" s="706"/>
      <c r="K59" s="331"/>
      <c r="L59" s="603" t="s">
        <v>244</v>
      </c>
      <c r="M59" s="587" t="s">
        <v>245</v>
      </c>
      <c r="N59" s="333" t="s">
        <v>168</v>
      </c>
      <c r="O59" s="334" t="s">
        <v>69</v>
      </c>
      <c r="P59" s="163"/>
      <c r="Q59" s="163"/>
      <c r="R59" s="163"/>
      <c r="S59" s="228"/>
      <c r="T59" s="455"/>
      <c r="U59" s="455"/>
      <c r="V59" s="160"/>
      <c r="W59" s="147"/>
      <c r="X59" s="140"/>
      <c r="Y59" s="128"/>
    </row>
    <row r="60" spans="1:25" ht="18" customHeight="1" thickBot="1">
      <c r="A60" s="140"/>
      <c r="B60" s="144"/>
      <c r="C60" s="304"/>
      <c r="D60" s="52"/>
      <c r="E60" s="704"/>
      <c r="F60" s="705"/>
      <c r="G60" s="705"/>
      <c r="H60" s="705"/>
      <c r="I60" s="705"/>
      <c r="J60" s="706"/>
      <c r="K60" s="52"/>
      <c r="L60" s="220"/>
      <c r="M60" s="700" t="s">
        <v>169</v>
      </c>
      <c r="N60" s="700"/>
      <c r="O60" s="700"/>
      <c r="P60" s="163"/>
      <c r="Q60" s="467" t="s">
        <v>213</v>
      </c>
      <c r="R60" s="467"/>
      <c r="S60" s="228"/>
      <c r="T60" s="455"/>
      <c r="U60" s="455"/>
      <c r="V60" s="160"/>
      <c r="W60" s="147"/>
      <c r="X60" s="140"/>
      <c r="Y60" s="128"/>
    </row>
    <row r="61" spans="1:25" ht="18" customHeight="1" thickBot="1" thickTop="1">
      <c r="A61" s="140"/>
      <c r="B61" s="144"/>
      <c r="C61" s="304"/>
      <c r="D61" s="52"/>
      <c r="E61" s="707"/>
      <c r="F61" s="708"/>
      <c r="G61" s="708"/>
      <c r="H61" s="708"/>
      <c r="I61" s="708"/>
      <c r="J61" s="709"/>
      <c r="K61" s="52"/>
      <c r="L61" s="220"/>
      <c r="M61" s="453"/>
      <c r="N61" s="453"/>
      <c r="O61" s="453"/>
      <c r="P61" s="163"/>
      <c r="Q61" s="637">
        <f>Q54-Q57</f>
        <v>0</v>
      </c>
      <c r="R61" s="638"/>
      <c r="S61" s="639"/>
      <c r="T61" s="455"/>
      <c r="U61" s="455"/>
      <c r="V61" s="160"/>
      <c r="W61" s="147"/>
      <c r="X61" s="140"/>
      <c r="Y61" s="128"/>
    </row>
    <row r="62" spans="1:31" ht="16.5" customHeight="1" thickTop="1">
      <c r="A62" s="140"/>
      <c r="B62" s="144"/>
      <c r="C62" s="304"/>
      <c r="D62" s="52"/>
      <c r="E62" s="455"/>
      <c r="F62" s="455"/>
      <c r="G62" s="52"/>
      <c r="H62" s="232"/>
      <c r="I62" s="232"/>
      <c r="J62" s="232"/>
      <c r="K62" s="232"/>
      <c r="L62" s="220"/>
      <c r="M62" s="233"/>
      <c r="N62" s="233"/>
      <c r="O62" s="233"/>
      <c r="P62" s="163"/>
      <c r="Q62" s="335"/>
      <c r="R62" s="321"/>
      <c r="S62" s="455"/>
      <c r="T62" s="455"/>
      <c r="U62" s="455"/>
      <c r="V62" s="160"/>
      <c r="W62" s="147"/>
      <c r="X62" s="140"/>
      <c r="Y62" s="128"/>
      <c r="Z62" s="128"/>
      <c r="AA62" s="128"/>
      <c r="AB62" s="128"/>
      <c r="AC62" s="128"/>
      <c r="AD62" s="128"/>
      <c r="AE62" s="128"/>
    </row>
    <row r="63" spans="1:24" ht="6.75" customHeight="1">
      <c r="A63" s="140"/>
      <c r="B63" s="144"/>
      <c r="C63" s="336"/>
      <c r="D63" s="337"/>
      <c r="E63" s="338"/>
      <c r="F63" s="338"/>
      <c r="G63" s="337"/>
      <c r="H63" s="338"/>
      <c r="I63" s="337"/>
      <c r="J63" s="337"/>
      <c r="K63" s="337"/>
      <c r="L63" s="339"/>
      <c r="M63" s="339"/>
      <c r="N63" s="339"/>
      <c r="O63" s="339"/>
      <c r="P63" s="337"/>
      <c r="Q63" s="340"/>
      <c r="R63" s="341"/>
      <c r="S63" s="338"/>
      <c r="T63" s="338"/>
      <c r="U63" s="338"/>
      <c r="V63" s="342"/>
      <c r="W63" s="147"/>
      <c r="X63" s="140"/>
    </row>
    <row r="64" spans="1:24" ht="13.5" customHeight="1">
      <c r="A64" s="140"/>
      <c r="B64" s="144"/>
      <c r="C64" s="304"/>
      <c r="D64" s="52"/>
      <c r="E64" s="461" t="s">
        <v>143</v>
      </c>
      <c r="F64" s="455"/>
      <c r="G64" s="52"/>
      <c r="H64" s="623" t="s">
        <v>56</v>
      </c>
      <c r="I64" s="623"/>
      <c r="J64" s="623"/>
      <c r="K64" s="623"/>
      <c r="L64" s="456"/>
      <c r="M64" s="623" t="s">
        <v>68</v>
      </c>
      <c r="N64" s="623"/>
      <c r="O64" s="623"/>
      <c r="P64" s="220"/>
      <c r="Q64" s="717" t="s">
        <v>214</v>
      </c>
      <c r="R64" s="717"/>
      <c r="S64" s="717"/>
      <c r="T64" s="455"/>
      <c r="U64" s="455"/>
      <c r="V64" s="160"/>
      <c r="W64" s="147"/>
      <c r="X64" s="140"/>
    </row>
    <row r="65" spans="1:24" ht="5.25" customHeight="1">
      <c r="A65" s="140"/>
      <c r="B65" s="144"/>
      <c r="C65" s="304"/>
      <c r="D65" s="52"/>
      <c r="E65" s="455"/>
      <c r="F65" s="455"/>
      <c r="G65" s="52"/>
      <c r="H65" s="455"/>
      <c r="I65" s="52"/>
      <c r="J65" s="52"/>
      <c r="K65" s="52"/>
      <c r="L65" s="220"/>
      <c r="M65" s="220"/>
      <c r="N65" s="220"/>
      <c r="O65" s="220"/>
      <c r="P65" s="163"/>
      <c r="Q65" s="320"/>
      <c r="R65" s="321"/>
      <c r="S65" s="455"/>
      <c r="T65" s="455"/>
      <c r="U65" s="455"/>
      <c r="V65" s="160"/>
      <c r="W65" s="147"/>
      <c r="X65" s="140"/>
    </row>
    <row r="66" spans="1:24" ht="15.75" customHeight="1">
      <c r="A66" s="140"/>
      <c r="B66" s="144"/>
      <c r="C66" s="304"/>
      <c r="D66" s="52"/>
      <c r="E66" s="455" t="s">
        <v>96</v>
      </c>
      <c r="F66" s="455"/>
      <c r="G66" s="52"/>
      <c r="H66" s="646">
        <v>0</v>
      </c>
      <c r="I66" s="647"/>
      <c r="J66" s="647"/>
      <c r="K66" s="648"/>
      <c r="L66" s="453"/>
      <c r="M66" s="621">
        <f>H36*H66</f>
        <v>0</v>
      </c>
      <c r="N66" s="653"/>
      <c r="O66" s="622"/>
      <c r="P66" s="453"/>
      <c r="Q66" s="621">
        <f>M66*I25/1000</f>
        <v>0</v>
      </c>
      <c r="R66" s="653"/>
      <c r="S66" s="622"/>
      <c r="T66" s="455"/>
      <c r="U66" s="455"/>
      <c r="V66" s="160"/>
      <c r="W66" s="147"/>
      <c r="X66" s="140"/>
    </row>
    <row r="67" spans="1:24" ht="6.75" customHeight="1">
      <c r="A67" s="140"/>
      <c r="B67" s="144"/>
      <c r="C67" s="304"/>
      <c r="D67" s="52"/>
      <c r="E67" s="455"/>
      <c r="F67" s="455"/>
      <c r="G67" s="52"/>
      <c r="H67" s="232"/>
      <c r="I67" s="232"/>
      <c r="J67" s="232"/>
      <c r="K67" s="718" t="s">
        <v>247</v>
      </c>
      <c r="L67" s="220"/>
      <c r="M67" s="233"/>
      <c r="N67" s="233"/>
      <c r="O67" s="233"/>
      <c r="P67" s="163"/>
      <c r="Q67" s="320"/>
      <c r="R67" s="321"/>
      <c r="S67" s="455"/>
      <c r="T67" s="455"/>
      <c r="U67" s="455"/>
      <c r="V67" s="160"/>
      <c r="W67" s="147"/>
      <c r="X67" s="140"/>
    </row>
    <row r="68" spans="1:24" ht="15" customHeight="1">
      <c r="A68" s="140"/>
      <c r="B68" s="144"/>
      <c r="C68" s="304"/>
      <c r="D68" s="52"/>
      <c r="E68" s="163"/>
      <c r="F68" s="455"/>
      <c r="G68" s="52"/>
      <c r="H68" s="617" t="s">
        <v>246</v>
      </c>
      <c r="I68" s="617"/>
      <c r="J68" s="617"/>
      <c r="K68" s="719"/>
      <c r="L68" s="456"/>
      <c r="M68" s="623" t="s">
        <v>154</v>
      </c>
      <c r="N68" s="623"/>
      <c r="O68" s="623"/>
      <c r="P68" s="456"/>
      <c r="Q68" s="567" t="s">
        <v>215</v>
      </c>
      <c r="R68" s="567"/>
      <c r="S68" s="455"/>
      <c r="T68" s="455"/>
      <c r="U68" s="455"/>
      <c r="V68" s="160"/>
      <c r="W68" s="147"/>
      <c r="X68" s="140"/>
    </row>
    <row r="69" spans="1:24" ht="3.75" customHeight="1">
      <c r="A69" s="140"/>
      <c r="B69" s="144"/>
      <c r="C69" s="304"/>
      <c r="D69" s="52"/>
      <c r="E69" s="455"/>
      <c r="F69" s="455"/>
      <c r="G69" s="52"/>
      <c r="H69" s="456"/>
      <c r="I69" s="456"/>
      <c r="J69" s="456"/>
      <c r="K69" s="456"/>
      <c r="L69" s="456"/>
      <c r="M69" s="343"/>
      <c r="N69" s="343"/>
      <c r="O69" s="343"/>
      <c r="P69" s="456"/>
      <c r="Q69" s="463"/>
      <c r="R69" s="463"/>
      <c r="S69" s="455"/>
      <c r="T69" s="455"/>
      <c r="U69" s="455"/>
      <c r="V69" s="160"/>
      <c r="W69" s="147"/>
      <c r="X69" s="140"/>
    </row>
    <row r="70" spans="1:24" ht="17.25" customHeight="1">
      <c r="A70" s="140"/>
      <c r="B70" s="144"/>
      <c r="C70" s="304"/>
      <c r="D70" s="52"/>
      <c r="E70" s="455" t="s">
        <v>69</v>
      </c>
      <c r="F70" s="455"/>
      <c r="G70" s="52"/>
      <c r="H70" s="330"/>
      <c r="I70" s="348">
        <v>0</v>
      </c>
      <c r="J70" s="330" t="s">
        <v>134</v>
      </c>
      <c r="K70" s="344"/>
      <c r="L70" s="220"/>
      <c r="M70" s="619"/>
      <c r="N70" s="624"/>
      <c r="O70" s="620"/>
      <c r="P70" s="163"/>
      <c r="Q70" s="621">
        <f>M70*I70/1000</f>
        <v>0</v>
      </c>
      <c r="R70" s="653"/>
      <c r="S70" s="622"/>
      <c r="T70" s="455"/>
      <c r="U70" s="455"/>
      <c r="V70" s="160"/>
      <c r="W70" s="147"/>
      <c r="X70" s="140"/>
    </row>
    <row r="71" spans="1:24" ht="5.25" customHeight="1">
      <c r="A71" s="140"/>
      <c r="B71" s="144"/>
      <c r="C71" s="304"/>
      <c r="D71" s="52"/>
      <c r="E71" s="455"/>
      <c r="F71" s="455"/>
      <c r="G71" s="52"/>
      <c r="H71" s="330"/>
      <c r="I71" s="345"/>
      <c r="J71" s="330"/>
      <c r="K71" s="330"/>
      <c r="L71" s="220"/>
      <c r="M71" s="453"/>
      <c r="N71" s="453"/>
      <c r="O71" s="453"/>
      <c r="P71" s="163"/>
      <c r="Q71" s="453"/>
      <c r="R71" s="453"/>
      <c r="S71" s="455"/>
      <c r="T71" s="455"/>
      <c r="U71" s="455"/>
      <c r="V71" s="160"/>
      <c r="W71" s="147"/>
      <c r="X71" s="140"/>
    </row>
    <row r="72" spans="1:24" ht="16.5" customHeight="1" thickBot="1">
      <c r="A72" s="140"/>
      <c r="B72" s="144"/>
      <c r="C72" s="304"/>
      <c r="D72" s="52"/>
      <c r="E72" s="455"/>
      <c r="F72" s="455"/>
      <c r="G72" s="52"/>
      <c r="H72" s="714" t="s">
        <v>249</v>
      </c>
      <c r="I72" s="720" t="s">
        <v>248</v>
      </c>
      <c r="J72" s="720"/>
      <c r="K72" s="720"/>
      <c r="L72" s="220"/>
      <c r="M72" s="453"/>
      <c r="N72" s="453"/>
      <c r="O72" s="453"/>
      <c r="P72" s="163"/>
      <c r="Q72" s="330" t="s">
        <v>206</v>
      </c>
      <c r="R72" s="330"/>
      <c r="S72" s="455"/>
      <c r="T72" s="455"/>
      <c r="U72" s="455"/>
      <c r="V72" s="160"/>
      <c r="W72" s="147"/>
      <c r="X72" s="140"/>
    </row>
    <row r="73" spans="1:24" ht="19.5" customHeight="1" thickBot="1" thickTop="1">
      <c r="A73" s="140"/>
      <c r="B73" s="144"/>
      <c r="C73" s="304"/>
      <c r="D73" s="52"/>
      <c r="E73" s="455"/>
      <c r="F73" s="455"/>
      <c r="G73" s="52"/>
      <c r="H73" s="714"/>
      <c r="I73" s="720"/>
      <c r="J73" s="720"/>
      <c r="K73" s="720"/>
      <c r="L73" s="220"/>
      <c r="M73" s="453"/>
      <c r="N73" s="453"/>
      <c r="O73" s="453"/>
      <c r="P73" s="163"/>
      <c r="Q73" s="637">
        <f>Q66-Q70</f>
        <v>0</v>
      </c>
      <c r="R73" s="638"/>
      <c r="S73" s="639"/>
      <c r="T73" s="455"/>
      <c r="U73" s="455"/>
      <c r="V73" s="160"/>
      <c r="W73" s="147"/>
      <c r="X73" s="140"/>
    </row>
    <row r="74" spans="1:24" ht="61.5" customHeight="1" thickTop="1">
      <c r="A74" s="140"/>
      <c r="B74" s="144"/>
      <c r="C74" s="346"/>
      <c r="D74" s="237"/>
      <c r="E74" s="238"/>
      <c r="F74" s="238"/>
      <c r="G74" s="237"/>
      <c r="H74" s="250"/>
      <c r="I74" s="250"/>
      <c r="J74" s="250"/>
      <c r="K74" s="250"/>
      <c r="L74" s="251"/>
      <c r="M74" s="252"/>
      <c r="N74" s="252"/>
      <c r="O74" s="252"/>
      <c r="P74" s="237"/>
      <c r="Q74" s="237"/>
      <c r="R74" s="238"/>
      <c r="S74" s="238"/>
      <c r="T74" s="238"/>
      <c r="U74" s="238"/>
      <c r="V74" s="241"/>
      <c r="W74" s="147"/>
      <c r="X74" s="140"/>
    </row>
    <row r="75" spans="1:24" ht="13.5" thickBot="1">
      <c r="A75" s="140"/>
      <c r="B75" s="289"/>
      <c r="C75" s="290"/>
      <c r="D75" s="290"/>
      <c r="E75" s="291"/>
      <c r="F75" s="291"/>
      <c r="G75" s="290"/>
      <c r="H75" s="291"/>
      <c r="I75" s="290"/>
      <c r="J75" s="290"/>
      <c r="K75" s="290"/>
      <c r="L75" s="292"/>
      <c r="M75" s="292"/>
      <c r="N75" s="292"/>
      <c r="O75" s="290"/>
      <c r="P75" s="290"/>
      <c r="Q75" s="290"/>
      <c r="R75" s="291"/>
      <c r="S75" s="291"/>
      <c r="T75" s="291"/>
      <c r="U75" s="291"/>
      <c r="V75" s="290"/>
      <c r="W75" s="293"/>
      <c r="X75" s="140"/>
    </row>
    <row r="76" spans="1:24" ht="13.5" thickTop="1">
      <c r="A76" s="347"/>
      <c r="B76" s="347"/>
      <c r="C76" s="347"/>
      <c r="D76" s="347"/>
      <c r="E76" s="347"/>
      <c r="F76" s="347"/>
      <c r="G76" s="347"/>
      <c r="H76" s="347"/>
      <c r="I76" s="347"/>
      <c r="J76" s="347"/>
      <c r="K76" s="347"/>
      <c r="L76" s="347"/>
      <c r="M76" s="347"/>
      <c r="N76" s="347"/>
      <c r="O76" s="347"/>
      <c r="P76" s="347"/>
      <c r="Q76" s="347"/>
      <c r="R76" s="347"/>
      <c r="S76" s="347"/>
      <c r="T76" s="347"/>
      <c r="U76" s="347"/>
      <c r="V76" s="347"/>
      <c r="W76" s="347"/>
      <c r="X76" s="347"/>
    </row>
  </sheetData>
  <sheetProtection password="CC98" sheet="1" objects="1" scenarios="1" selectLockedCells="1"/>
  <mergeCells count="63">
    <mergeCell ref="Q73:S73"/>
    <mergeCell ref="Q64:S64"/>
    <mergeCell ref="M68:O68"/>
    <mergeCell ref="M70:O70"/>
    <mergeCell ref="M64:O64"/>
    <mergeCell ref="E45:F45"/>
    <mergeCell ref="M45:O45"/>
    <mergeCell ref="H68:J68"/>
    <mergeCell ref="K67:K68"/>
    <mergeCell ref="I72:K73"/>
    <mergeCell ref="H72:H73"/>
    <mergeCell ref="H52:K52"/>
    <mergeCell ref="Q36:S36"/>
    <mergeCell ref="Q41:S41"/>
    <mergeCell ref="Q45:S45"/>
    <mergeCell ref="H42:L45"/>
    <mergeCell ref="Q50:S50"/>
    <mergeCell ref="Q66:S66"/>
    <mergeCell ref="Q70:S70"/>
    <mergeCell ref="M66:O66"/>
    <mergeCell ref="F23:H23"/>
    <mergeCell ref="M60:O60"/>
    <mergeCell ref="H54:K54"/>
    <mergeCell ref="H50:K50"/>
    <mergeCell ref="H64:K64"/>
    <mergeCell ref="H66:K66"/>
    <mergeCell ref="M43:O43"/>
    <mergeCell ref="E59:J61"/>
    <mergeCell ref="E57:J57"/>
    <mergeCell ref="M57:O57"/>
    <mergeCell ref="Q51:S51"/>
    <mergeCell ref="Q61:S61"/>
    <mergeCell ref="D29:U29"/>
    <mergeCell ref="M36:O36"/>
    <mergeCell ref="H36:K36"/>
    <mergeCell ref="H34:K34"/>
    <mergeCell ref="E33:F34"/>
    <mergeCell ref="Q54:S54"/>
    <mergeCell ref="Q57:S57"/>
    <mergeCell ref="Q56:S56"/>
    <mergeCell ref="E54:F54"/>
    <mergeCell ref="M52:O52"/>
    <mergeCell ref="M48:O48"/>
    <mergeCell ref="E50:F50"/>
    <mergeCell ref="M39:O39"/>
    <mergeCell ref="M41:O41"/>
    <mergeCell ref="H48:K48"/>
    <mergeCell ref="D30:U32"/>
    <mergeCell ref="L27:M27"/>
    <mergeCell ref="T34:U34"/>
    <mergeCell ref="Q42:R42"/>
    <mergeCell ref="H41:K41"/>
    <mergeCell ref="H39:K39"/>
    <mergeCell ref="D8:E8"/>
    <mergeCell ref="D10:E10"/>
    <mergeCell ref="F8:U8"/>
    <mergeCell ref="F10:U10"/>
    <mergeCell ref="H20:L20"/>
    <mergeCell ref="M54:O54"/>
    <mergeCell ref="E48:F48"/>
    <mergeCell ref="G42:G43"/>
    <mergeCell ref="M34:O34"/>
    <mergeCell ref="M50:O50"/>
  </mergeCells>
  <printOptions/>
  <pageMargins left="0.7" right="0.7" top="0.787401575" bottom="0.787401575" header="0.3" footer="0.3"/>
  <pageSetup fitToHeight="1" fitToWidth="1" horizontalDpi="300" verticalDpi="300" orientation="portrait" paperSize="9" scale="3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8">
    <tabColor rgb="FFFF0000"/>
    <pageSetUpPr fitToPage="1"/>
  </sheetPr>
  <dimension ref="A1:AE64"/>
  <sheetViews>
    <sheetView showGridLines="0" zoomScalePageLayoutView="0" workbookViewId="0" topLeftCell="A20">
      <selection activeCell="D38" sqref="D38:V40"/>
    </sheetView>
  </sheetViews>
  <sheetFormatPr defaultColWidth="11.421875" defaultRowHeight="12.75"/>
  <cols>
    <col min="1" max="1" width="2.8515625" style="0" customWidth="1"/>
    <col min="2" max="2" width="3.28125" style="0" customWidth="1"/>
    <col min="3" max="3" width="3.57421875" style="0" customWidth="1"/>
    <col min="4" max="4" width="4.140625" style="0" customWidth="1"/>
    <col min="5" max="5" width="7.57421875" style="0" customWidth="1"/>
    <col min="6" max="6" width="6.57421875" style="0" customWidth="1"/>
    <col min="7" max="7" width="18.421875" style="0" customWidth="1"/>
    <col min="8" max="8" width="9.421875" style="0" customWidth="1"/>
    <col min="9" max="9" width="7.00390625" style="0" customWidth="1"/>
    <col min="10" max="10" width="6.8515625" style="0" customWidth="1"/>
    <col min="11" max="11" width="11.28125" style="0" customWidth="1"/>
    <col min="12" max="12" width="9.00390625" style="0" customWidth="1"/>
    <col min="13" max="13" width="4.57421875" style="0" customWidth="1"/>
    <col min="14" max="14" width="5.421875" style="0" customWidth="1"/>
    <col min="15" max="15" width="8.7109375" style="0" customWidth="1"/>
    <col min="16" max="16" width="6.00390625" style="0" customWidth="1"/>
    <col min="17" max="17" width="6.28125" style="0" customWidth="1"/>
    <col min="19" max="19" width="12.7109375" style="0" customWidth="1"/>
    <col min="20" max="20" width="8.7109375" style="0" customWidth="1"/>
    <col min="21" max="21" width="10.28125" style="0" customWidth="1"/>
    <col min="22" max="22" width="9.57421875" style="0" customWidth="1"/>
    <col min="23" max="23" width="6.8515625" style="0" customWidth="1"/>
    <col min="24" max="24" width="4.7109375" style="0" customWidth="1"/>
  </cols>
  <sheetData>
    <row r="1" spans="1:29" s="99" customFormat="1" ht="7.5" customHeight="1" thickBot="1">
      <c r="A1" s="300"/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140"/>
      <c r="Z1" s="98"/>
      <c r="AA1" s="98"/>
      <c r="AB1" s="98"/>
      <c r="AC1" s="98"/>
    </row>
    <row r="2" spans="1:29" s="99" customFormat="1" ht="7.5" customHeight="1" thickTop="1">
      <c r="A2" s="300"/>
      <c r="B2" s="349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350"/>
      <c r="Y2" s="140"/>
      <c r="Z2" s="98"/>
      <c r="AA2" s="98"/>
      <c r="AB2" s="98"/>
      <c r="AC2" s="98"/>
    </row>
    <row r="3" spans="1:29" s="99" customFormat="1" ht="12.75">
      <c r="A3" s="300"/>
      <c r="B3" s="351"/>
      <c r="C3" s="299"/>
      <c r="D3" s="146" t="s">
        <v>9</v>
      </c>
      <c r="E3" s="146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352"/>
      <c r="Y3" s="140"/>
      <c r="Z3" s="98"/>
      <c r="AA3" s="98"/>
      <c r="AB3" s="98"/>
      <c r="AC3" s="98"/>
    </row>
    <row r="4" spans="1:29" s="99" customFormat="1" ht="5.25" customHeight="1">
      <c r="A4" s="300"/>
      <c r="B4" s="351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352"/>
      <c r="Y4" s="140"/>
      <c r="Z4" s="98"/>
      <c r="AA4" s="98"/>
      <c r="AB4" s="98"/>
      <c r="AC4" s="98"/>
    </row>
    <row r="5" spans="1:29" s="99" customFormat="1" ht="12.75">
      <c r="A5" s="352"/>
      <c r="B5" s="299"/>
      <c r="C5" s="299"/>
      <c r="D5" s="146" t="s">
        <v>47</v>
      </c>
      <c r="E5" s="146"/>
      <c r="F5" s="146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352"/>
      <c r="Y5" s="140"/>
      <c r="Z5" s="98"/>
      <c r="AA5" s="98"/>
      <c r="AB5" s="98"/>
      <c r="AC5" s="98"/>
    </row>
    <row r="6" spans="1:29" s="99" customFormat="1" ht="12.75">
      <c r="A6" s="352"/>
      <c r="B6" s="299"/>
      <c r="C6" s="299"/>
      <c r="D6" s="146"/>
      <c r="E6" s="146"/>
      <c r="F6" s="146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476"/>
      <c r="W6" s="299"/>
      <c r="X6" s="352"/>
      <c r="Y6" s="140"/>
      <c r="Z6" s="98"/>
      <c r="AA6" s="98"/>
      <c r="AB6" s="98"/>
      <c r="AC6" s="98"/>
    </row>
    <row r="7" spans="1:27" s="99" customFormat="1" ht="5.25" customHeight="1">
      <c r="A7" s="147"/>
      <c r="B7" s="145"/>
      <c r="C7" s="151"/>
      <c r="D7" s="302"/>
      <c r="E7" s="302"/>
      <c r="F7" s="152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69"/>
      <c r="W7" s="154"/>
      <c r="X7" s="147"/>
      <c r="Y7" s="140"/>
      <c r="Z7" s="98"/>
      <c r="AA7" s="98"/>
    </row>
    <row r="8" spans="1:27" s="99" customFormat="1" ht="15.75" customHeight="1">
      <c r="A8" s="147"/>
      <c r="B8" s="145"/>
      <c r="C8" s="155"/>
      <c r="D8" s="659" t="s">
        <v>236</v>
      </c>
      <c r="E8" s="659"/>
      <c r="F8" s="659"/>
      <c r="G8" s="744" t="str">
        <f>Wärmeanwendungen!F8</f>
        <v>Bitte tragen Sie den Namen der Institution ein</v>
      </c>
      <c r="H8" s="745"/>
      <c r="I8" s="745"/>
      <c r="J8" s="745"/>
      <c r="K8" s="745"/>
      <c r="L8" s="745"/>
      <c r="M8" s="745"/>
      <c r="N8" s="745"/>
      <c r="O8" s="745"/>
      <c r="P8" s="745"/>
      <c r="Q8" s="745"/>
      <c r="R8" s="745"/>
      <c r="S8" s="745"/>
      <c r="T8" s="745"/>
      <c r="U8" s="745"/>
      <c r="V8" s="746"/>
      <c r="W8" s="160"/>
      <c r="X8" s="147"/>
      <c r="Y8" s="140"/>
      <c r="Z8" s="98"/>
      <c r="AA8" s="98"/>
    </row>
    <row r="9" spans="1:27" s="99" customFormat="1" ht="3.75" customHeight="1">
      <c r="A9" s="147"/>
      <c r="B9" s="145"/>
      <c r="C9" s="155"/>
      <c r="D9" s="455"/>
      <c r="E9" s="455"/>
      <c r="F9" s="455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60"/>
      <c r="X9" s="147"/>
      <c r="Y9" s="140"/>
      <c r="Z9" s="98"/>
      <c r="AA9" s="98"/>
    </row>
    <row r="10" spans="1:27" s="99" customFormat="1" ht="16.5" customHeight="1">
      <c r="A10" s="147"/>
      <c r="B10" s="145"/>
      <c r="C10" s="155"/>
      <c r="D10" s="659" t="s">
        <v>189</v>
      </c>
      <c r="E10" s="659"/>
      <c r="F10" s="659"/>
      <c r="G10" s="747" t="str">
        <f>Stromanwendungen!F10</f>
        <v>Bitte tragen Sie den Titel des Projektes ein</v>
      </c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6"/>
      <c r="W10" s="160"/>
      <c r="X10" s="147"/>
      <c r="Y10" s="140"/>
      <c r="Z10" s="100"/>
      <c r="AA10" s="98"/>
    </row>
    <row r="11" spans="1:27" s="99" customFormat="1" ht="6.75" customHeight="1">
      <c r="A11" s="147"/>
      <c r="B11" s="145"/>
      <c r="C11" s="167"/>
      <c r="D11" s="307"/>
      <c r="E11" s="307"/>
      <c r="F11" s="168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70"/>
      <c r="X11" s="147"/>
      <c r="Y11" s="140"/>
      <c r="Z11" s="98"/>
      <c r="AA11" s="98"/>
    </row>
    <row r="12" spans="1:25" s="99" customFormat="1" ht="8.25" customHeight="1">
      <c r="A12" s="149"/>
      <c r="B12" s="150"/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8"/>
      <c r="U12" s="478"/>
      <c r="V12" s="478"/>
      <c r="W12" s="478"/>
      <c r="X12" s="149"/>
      <c r="Y12" s="150"/>
    </row>
    <row r="13" spans="1:29" s="99" customFormat="1" ht="12.75">
      <c r="A13" s="352"/>
      <c r="B13" s="299"/>
      <c r="C13" s="304"/>
      <c r="D13" s="156" t="s">
        <v>109</v>
      </c>
      <c r="E13" s="156"/>
      <c r="F13" s="217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354"/>
      <c r="X13" s="352"/>
      <c r="Y13" s="140"/>
      <c r="Z13" s="98"/>
      <c r="AA13" s="98"/>
      <c r="AB13" s="98"/>
      <c r="AC13" s="98"/>
    </row>
    <row r="14" spans="1:29" s="99" customFormat="1" ht="5.25" customHeight="1">
      <c r="A14" s="352"/>
      <c r="B14" s="299"/>
      <c r="C14" s="304"/>
      <c r="D14" s="217"/>
      <c r="E14" s="217"/>
      <c r="F14" s="217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354"/>
      <c r="X14" s="352"/>
      <c r="Y14" s="140"/>
      <c r="Z14" s="98"/>
      <c r="AA14" s="98"/>
      <c r="AB14" s="98"/>
      <c r="AC14" s="98"/>
    </row>
    <row r="15" spans="1:29" s="99" customFormat="1" ht="14.25" customHeight="1">
      <c r="A15" s="352"/>
      <c r="B15" s="299"/>
      <c r="C15" s="304"/>
      <c r="D15" s="159"/>
      <c r="E15" s="305"/>
      <c r="F15" s="162" t="s">
        <v>110</v>
      </c>
      <c r="G15" s="162"/>
      <c r="H15" s="163"/>
      <c r="I15" s="163"/>
      <c r="J15" s="164"/>
      <c r="K15" s="162" t="s">
        <v>237</v>
      </c>
      <c r="L15" s="163"/>
      <c r="M15" s="163"/>
      <c r="N15" s="163"/>
      <c r="O15" s="163"/>
      <c r="P15" s="163"/>
      <c r="Q15" s="165"/>
      <c r="R15" s="724" t="s">
        <v>111</v>
      </c>
      <c r="S15" s="725"/>
      <c r="T15" s="725"/>
      <c r="U15" s="725"/>
      <c r="V15" s="725"/>
      <c r="W15" s="726"/>
      <c r="X15" s="352"/>
      <c r="Y15" s="140"/>
      <c r="Z15" s="98"/>
      <c r="AA15" s="98"/>
      <c r="AB15" s="98"/>
      <c r="AC15" s="98"/>
    </row>
    <row r="16" spans="1:29" s="99" customFormat="1" ht="18" customHeight="1">
      <c r="A16" s="352"/>
      <c r="B16" s="299"/>
      <c r="C16" s="306"/>
      <c r="D16" s="307"/>
      <c r="E16" s="307"/>
      <c r="F16" s="307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501"/>
      <c r="S16" s="501"/>
      <c r="T16" s="501"/>
      <c r="U16" s="501"/>
      <c r="V16" s="501"/>
      <c r="W16" s="355"/>
      <c r="X16" s="352"/>
      <c r="Y16" s="140"/>
      <c r="Z16" s="98"/>
      <c r="AA16" s="98"/>
      <c r="AB16" s="98"/>
      <c r="AC16" s="98"/>
    </row>
    <row r="17" spans="1:29" s="99" customFormat="1" ht="8.25" customHeight="1" thickBot="1">
      <c r="A17" s="352"/>
      <c r="B17" s="299"/>
      <c r="C17" s="304"/>
      <c r="D17" s="302"/>
      <c r="E17" s="302"/>
      <c r="F17" s="356"/>
      <c r="G17" s="357"/>
      <c r="H17" s="357"/>
      <c r="I17" s="357"/>
      <c r="J17" s="357"/>
      <c r="K17" s="357"/>
      <c r="L17" s="357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354"/>
      <c r="X17" s="352"/>
      <c r="Y17" s="140"/>
      <c r="Z17" s="98"/>
      <c r="AA17" s="98"/>
      <c r="AB17" s="98"/>
      <c r="AC17" s="98"/>
    </row>
    <row r="18" spans="1:29" s="99" customFormat="1" ht="19.5" customHeight="1" thickTop="1">
      <c r="A18" s="352"/>
      <c r="B18" s="299"/>
      <c r="C18" s="304"/>
      <c r="D18" s="493"/>
      <c r="E18" s="499"/>
      <c r="F18" s="358"/>
      <c r="G18" s="174" t="s">
        <v>65</v>
      </c>
      <c r="H18" s="35"/>
      <c r="I18" s="35"/>
      <c r="J18" s="174" t="s">
        <v>61</v>
      </c>
      <c r="K18" s="174"/>
      <c r="L18" s="264"/>
      <c r="M18" s="265"/>
      <c r="N18" s="52"/>
      <c r="O18" s="52"/>
      <c r="P18" s="498"/>
      <c r="Q18" s="262"/>
      <c r="R18" s="174" t="s">
        <v>65</v>
      </c>
      <c r="S18" s="262"/>
      <c r="T18" s="174" t="s">
        <v>61</v>
      </c>
      <c r="U18" s="174"/>
      <c r="V18" s="264"/>
      <c r="W18" s="354"/>
      <c r="X18" s="352"/>
      <c r="Y18" s="140"/>
      <c r="Z18" s="98"/>
      <c r="AA18" s="98"/>
      <c r="AB18" s="98"/>
      <c r="AC18" s="98"/>
    </row>
    <row r="19" spans="1:29" s="99" customFormat="1" ht="18" customHeight="1">
      <c r="A19" s="352"/>
      <c r="B19" s="299"/>
      <c r="C19" s="304"/>
      <c r="D19" s="535">
        <v>1</v>
      </c>
      <c r="E19" s="498"/>
      <c r="F19" s="534">
        <v>1</v>
      </c>
      <c r="G19" s="359" t="s">
        <v>67</v>
      </c>
      <c r="H19" s="748"/>
      <c r="I19" s="748"/>
      <c r="J19" s="360">
        <v>0.606</v>
      </c>
      <c r="K19" s="54" t="s">
        <v>3</v>
      </c>
      <c r="L19" s="182"/>
      <c r="M19" s="52"/>
      <c r="N19" s="52"/>
      <c r="O19" s="52"/>
      <c r="P19" s="536">
        <v>1</v>
      </c>
      <c r="Q19" s="533">
        <v>1</v>
      </c>
      <c r="R19" s="35" t="s">
        <v>89</v>
      </c>
      <c r="S19" s="35"/>
      <c r="T19" s="515">
        <v>0.25</v>
      </c>
      <c r="U19" s="54" t="s">
        <v>3</v>
      </c>
      <c r="V19" s="182"/>
      <c r="W19" s="354"/>
      <c r="X19" s="352"/>
      <c r="Y19" s="140"/>
      <c r="Z19" s="98"/>
      <c r="AA19" s="98"/>
      <c r="AB19" s="98"/>
      <c r="AC19" s="98"/>
    </row>
    <row r="20" spans="1:29" s="99" customFormat="1" ht="15" customHeight="1">
      <c r="A20" s="352"/>
      <c r="B20" s="299"/>
      <c r="C20" s="304"/>
      <c r="D20" s="495"/>
      <c r="E20" s="498"/>
      <c r="F20" s="432">
        <v>2</v>
      </c>
      <c r="G20" s="359" t="s">
        <v>181</v>
      </c>
      <c r="H20" s="35"/>
      <c r="I20" s="35"/>
      <c r="J20" s="104"/>
      <c r="K20" s="54" t="s">
        <v>3</v>
      </c>
      <c r="L20" s="182"/>
      <c r="M20" s="52"/>
      <c r="N20" s="52"/>
      <c r="O20" s="52"/>
      <c r="P20" s="498"/>
      <c r="Q20" s="399">
        <v>2</v>
      </c>
      <c r="R20" s="35" t="s">
        <v>180</v>
      </c>
      <c r="S20" s="35"/>
      <c r="T20" s="507"/>
      <c r="U20" s="54" t="s">
        <v>3</v>
      </c>
      <c r="V20" s="182"/>
      <c r="W20" s="354"/>
      <c r="X20" s="352"/>
      <c r="Y20" s="140"/>
      <c r="Z20" s="98"/>
      <c r="AA20" s="98"/>
      <c r="AB20" s="98"/>
      <c r="AC20" s="98"/>
    </row>
    <row r="21" spans="1:29" s="99" customFormat="1" ht="4.5" customHeight="1" thickBot="1">
      <c r="A21" s="352"/>
      <c r="B21" s="299"/>
      <c r="C21" s="304"/>
      <c r="D21" s="495"/>
      <c r="E21" s="498"/>
      <c r="F21" s="361"/>
      <c r="G21" s="359"/>
      <c r="H21" s="35"/>
      <c r="I21" s="35"/>
      <c r="J21" s="274"/>
      <c r="K21" s="362"/>
      <c r="L21" s="182"/>
      <c r="M21" s="52"/>
      <c r="N21" s="52"/>
      <c r="O21" s="52"/>
      <c r="P21" s="498"/>
      <c r="Q21" s="35"/>
      <c r="R21" s="35"/>
      <c r="S21" s="35"/>
      <c r="T21" s="362"/>
      <c r="U21" s="362"/>
      <c r="V21" s="182"/>
      <c r="W21" s="354"/>
      <c r="X21" s="352"/>
      <c r="Y21" s="140"/>
      <c r="Z21" s="98"/>
      <c r="AA21" s="98"/>
      <c r="AB21" s="98"/>
      <c r="AC21" s="98"/>
    </row>
    <row r="22" spans="1:29" s="99" customFormat="1" ht="18" customHeight="1" thickBot="1" thickTop="1">
      <c r="A22" s="352"/>
      <c r="B22" s="299"/>
      <c r="C22" s="304"/>
      <c r="D22" s="493"/>
      <c r="E22" s="499"/>
      <c r="F22" s="35"/>
      <c r="G22" s="51" t="s">
        <v>182</v>
      </c>
      <c r="H22" s="35"/>
      <c r="I22" s="35"/>
      <c r="J22" s="273">
        <f>LOOKUP(D19,F19:F20,J19:J20)</f>
        <v>0.606</v>
      </c>
      <c r="K22" s="130" t="str">
        <f>LOOKUP(D19,F19:F20,K19:K20)</f>
        <v>kg/kWh</v>
      </c>
      <c r="L22" s="182"/>
      <c r="M22" s="52"/>
      <c r="N22" s="52"/>
      <c r="O22" s="52"/>
      <c r="P22" s="498"/>
      <c r="Q22" s="35"/>
      <c r="R22" s="51" t="s">
        <v>182</v>
      </c>
      <c r="S22" s="35"/>
      <c r="T22" s="276">
        <f>LOOKUP(P19,Q19:Q20,T19:T20)</f>
        <v>0.25</v>
      </c>
      <c r="U22" s="516" t="str">
        <f>LOOKUP(P19,Q19:Q20,U19:U20)</f>
        <v>kg/kWh</v>
      </c>
      <c r="V22" s="182"/>
      <c r="W22" s="354"/>
      <c r="X22" s="352"/>
      <c r="Y22" s="140"/>
      <c r="Z22" s="98"/>
      <c r="AA22" s="98"/>
      <c r="AB22" s="98"/>
      <c r="AC22" s="98"/>
    </row>
    <row r="23" spans="1:29" s="99" customFormat="1" ht="6" customHeight="1" thickBot="1" thickTop="1">
      <c r="A23" s="352"/>
      <c r="B23" s="299"/>
      <c r="C23" s="304"/>
      <c r="D23" s="493"/>
      <c r="E23" s="499"/>
      <c r="F23" s="274"/>
      <c r="G23" s="363"/>
      <c r="H23" s="274"/>
      <c r="I23" s="274"/>
      <c r="J23" s="274"/>
      <c r="K23" s="274"/>
      <c r="L23" s="275"/>
      <c r="M23" s="52"/>
      <c r="N23" s="52"/>
      <c r="O23" s="52"/>
      <c r="P23" s="498"/>
      <c r="Q23" s="364"/>
      <c r="R23" s="35"/>
      <c r="S23" s="35"/>
      <c r="T23" s="35"/>
      <c r="U23" s="35"/>
      <c r="V23" s="182"/>
      <c r="W23" s="354"/>
      <c r="X23" s="352"/>
      <c r="Y23" s="140"/>
      <c r="Z23" s="98"/>
      <c r="AA23" s="98"/>
      <c r="AB23" s="98"/>
      <c r="AC23" s="98"/>
    </row>
    <row r="24" spans="1:29" s="102" customFormat="1" ht="15" customHeight="1" thickBot="1" thickTop="1">
      <c r="A24" s="352"/>
      <c r="B24" s="299"/>
      <c r="C24" s="304"/>
      <c r="D24" s="494"/>
      <c r="E24" s="494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500"/>
      <c r="Q24" s="362"/>
      <c r="R24" s="362"/>
      <c r="S24" s="728"/>
      <c r="T24" s="728"/>
      <c r="U24" s="728"/>
      <c r="V24" s="729"/>
      <c r="W24" s="354"/>
      <c r="X24" s="352"/>
      <c r="Y24" s="145"/>
      <c r="Z24" s="100"/>
      <c r="AA24" s="100"/>
      <c r="AB24" s="100"/>
      <c r="AC24" s="100"/>
    </row>
    <row r="25" spans="1:29" s="102" customFormat="1" ht="20.25" customHeight="1" thickTop="1">
      <c r="A25" s="352"/>
      <c r="B25" s="299"/>
      <c r="C25" s="304"/>
      <c r="D25" s="495"/>
      <c r="E25" s="498"/>
      <c r="F25" s="262"/>
      <c r="G25" s="174" t="s">
        <v>65</v>
      </c>
      <c r="H25" s="263"/>
      <c r="I25" s="263"/>
      <c r="J25" s="174" t="s">
        <v>61</v>
      </c>
      <c r="K25" s="174"/>
      <c r="L25" s="264"/>
      <c r="M25" s="265"/>
      <c r="N25" s="265"/>
      <c r="O25" s="265"/>
      <c r="P25" s="265"/>
      <c r="Q25" s="52"/>
      <c r="R25" s="52"/>
      <c r="S25" s="52"/>
      <c r="T25" s="52"/>
      <c r="U25" s="52"/>
      <c r="V25" s="52"/>
      <c r="W25" s="354"/>
      <c r="X25" s="352"/>
      <c r="Y25" s="145"/>
      <c r="Z25" s="100"/>
      <c r="AA25" s="100"/>
      <c r="AB25" s="100"/>
      <c r="AC25" s="100"/>
    </row>
    <row r="26" spans="1:29" s="102" customFormat="1" ht="15" customHeight="1">
      <c r="A26" s="352"/>
      <c r="B26" s="299"/>
      <c r="C26" s="304"/>
      <c r="D26" s="535">
        <v>3</v>
      </c>
      <c r="E26" s="498"/>
      <c r="F26" s="533">
        <v>1</v>
      </c>
      <c r="G26" s="35" t="s">
        <v>8</v>
      </c>
      <c r="H26" s="35"/>
      <c r="I26" s="35"/>
      <c r="J26" s="36">
        <v>0.298</v>
      </c>
      <c r="K26" s="35" t="s">
        <v>3</v>
      </c>
      <c r="L26" s="182"/>
      <c r="M26" s="52"/>
      <c r="N26" s="52"/>
      <c r="O26" s="52"/>
      <c r="P26" s="52"/>
      <c r="Q26" s="365"/>
      <c r="R26" s="365"/>
      <c r="S26" s="52"/>
      <c r="T26" s="52"/>
      <c r="U26" s="265"/>
      <c r="V26" s="52"/>
      <c r="W26" s="354"/>
      <c r="X26" s="352"/>
      <c r="Y26" s="185"/>
      <c r="Z26" s="100"/>
      <c r="AA26" s="100"/>
      <c r="AB26" s="100"/>
      <c r="AC26" s="100"/>
    </row>
    <row r="27" spans="1:29" s="102" customFormat="1" ht="15" customHeight="1">
      <c r="A27" s="352"/>
      <c r="B27" s="299"/>
      <c r="C27" s="304"/>
      <c r="D27" s="495"/>
      <c r="E27" s="498"/>
      <c r="F27" s="399">
        <v>2</v>
      </c>
      <c r="G27" s="35" t="s">
        <v>87</v>
      </c>
      <c r="H27" s="35"/>
      <c r="I27" s="35"/>
      <c r="J27" s="36">
        <v>0.455</v>
      </c>
      <c r="K27" s="35" t="s">
        <v>3</v>
      </c>
      <c r="L27" s="182"/>
      <c r="M27" s="52"/>
      <c r="N27" s="52"/>
      <c r="O27" s="52"/>
      <c r="P27" s="52"/>
      <c r="Q27" s="365"/>
      <c r="R27" s="365"/>
      <c r="S27" s="52"/>
      <c r="T27" s="52"/>
      <c r="U27" s="52"/>
      <c r="V27" s="52"/>
      <c r="W27" s="354"/>
      <c r="X27" s="352"/>
      <c r="Y27" s="145"/>
      <c r="Z27" s="100"/>
      <c r="AA27" s="100"/>
      <c r="AB27" s="100"/>
      <c r="AC27" s="100"/>
    </row>
    <row r="28" spans="1:29" s="102" customFormat="1" ht="15" customHeight="1">
      <c r="A28" s="352"/>
      <c r="B28" s="299"/>
      <c r="C28" s="304"/>
      <c r="D28" s="495"/>
      <c r="E28" s="498"/>
      <c r="F28" s="399">
        <v>3</v>
      </c>
      <c r="G28" s="35" t="s">
        <v>88</v>
      </c>
      <c r="H28" s="35"/>
      <c r="I28" s="35"/>
      <c r="J28" s="133">
        <v>0.32</v>
      </c>
      <c r="K28" s="35" t="s">
        <v>3</v>
      </c>
      <c r="L28" s="182"/>
      <c r="M28" s="52"/>
      <c r="N28" s="52"/>
      <c r="O28" s="52"/>
      <c r="P28" s="52"/>
      <c r="Q28" s="365"/>
      <c r="R28" s="365"/>
      <c r="S28" s="52"/>
      <c r="T28" s="52"/>
      <c r="U28" s="52"/>
      <c r="V28" s="455"/>
      <c r="W28" s="354"/>
      <c r="X28" s="352"/>
      <c r="Y28" s="145"/>
      <c r="Z28" s="100"/>
      <c r="AA28" s="100"/>
      <c r="AB28" s="100"/>
      <c r="AC28" s="100"/>
    </row>
    <row r="29" spans="1:29" s="102" customFormat="1" ht="15" customHeight="1">
      <c r="A29" s="352"/>
      <c r="B29" s="299"/>
      <c r="C29" s="304"/>
      <c r="D29" s="495"/>
      <c r="E29" s="498"/>
      <c r="F29" s="399">
        <v>4</v>
      </c>
      <c r="G29" s="35" t="s">
        <v>89</v>
      </c>
      <c r="H29" s="35"/>
      <c r="I29" s="35"/>
      <c r="J29" s="36">
        <v>0.25</v>
      </c>
      <c r="K29" s="35" t="s">
        <v>3</v>
      </c>
      <c r="L29" s="182"/>
      <c r="M29" s="52"/>
      <c r="N29" s="52"/>
      <c r="O29" s="52"/>
      <c r="P29" s="52"/>
      <c r="Q29" s="365"/>
      <c r="R29" s="365"/>
      <c r="S29" s="52"/>
      <c r="T29" s="52"/>
      <c r="U29" s="52"/>
      <c r="V29" s="455"/>
      <c r="W29" s="354"/>
      <c r="X29" s="352"/>
      <c r="Y29" s="145"/>
      <c r="Z29" s="100"/>
      <c r="AA29" s="100"/>
      <c r="AB29" s="100"/>
      <c r="AC29" s="100"/>
    </row>
    <row r="30" spans="1:29" s="102" customFormat="1" ht="15" customHeight="1">
      <c r="A30" s="352"/>
      <c r="B30" s="299"/>
      <c r="C30" s="304"/>
      <c r="D30" s="495"/>
      <c r="E30" s="498"/>
      <c r="F30" s="399">
        <v>5</v>
      </c>
      <c r="G30" s="35" t="s">
        <v>180</v>
      </c>
      <c r="H30" s="35"/>
      <c r="I30" s="35"/>
      <c r="J30" s="103"/>
      <c r="K30" s="54" t="s">
        <v>3</v>
      </c>
      <c r="L30" s="182"/>
      <c r="M30" s="52"/>
      <c r="N30" s="52"/>
      <c r="O30" s="52"/>
      <c r="P30" s="52"/>
      <c r="Q30" s="365"/>
      <c r="R30" s="365"/>
      <c r="S30" s="52"/>
      <c r="T30" s="52"/>
      <c r="U30" s="265"/>
      <c r="V30" s="455"/>
      <c r="W30" s="354"/>
      <c r="X30" s="352"/>
      <c r="Y30" s="145"/>
      <c r="Z30" s="100"/>
      <c r="AA30" s="100"/>
      <c r="AB30" s="100"/>
      <c r="AC30" s="100"/>
    </row>
    <row r="31" spans="1:29" s="102" customFormat="1" ht="15" customHeight="1">
      <c r="A31" s="352"/>
      <c r="B31" s="299"/>
      <c r="C31" s="304"/>
      <c r="D31" s="495"/>
      <c r="E31" s="498"/>
      <c r="F31" s="399">
        <v>6</v>
      </c>
      <c r="G31" s="35" t="s">
        <v>92</v>
      </c>
      <c r="H31" s="35"/>
      <c r="I31" s="35"/>
      <c r="J31" s="36">
        <v>0</v>
      </c>
      <c r="K31" s="35" t="s">
        <v>3</v>
      </c>
      <c r="L31" s="182"/>
      <c r="M31" s="52"/>
      <c r="N31" s="52"/>
      <c r="O31" s="52"/>
      <c r="P31" s="52"/>
      <c r="Q31" s="365"/>
      <c r="R31" s="365"/>
      <c r="S31" s="52"/>
      <c r="T31" s="52"/>
      <c r="U31" s="52"/>
      <c r="V31" s="455"/>
      <c r="W31" s="354"/>
      <c r="X31" s="352"/>
      <c r="Y31" s="145"/>
      <c r="Z31" s="100"/>
      <c r="AA31" s="100"/>
      <c r="AB31" s="100"/>
      <c r="AC31" s="100"/>
    </row>
    <row r="32" spans="1:29" s="102" customFormat="1" ht="5.25" customHeight="1" thickBot="1">
      <c r="A32" s="352"/>
      <c r="B32" s="299"/>
      <c r="C32" s="304"/>
      <c r="D32" s="495"/>
      <c r="E32" s="498"/>
      <c r="F32" s="399"/>
      <c r="G32" s="35"/>
      <c r="H32" s="35"/>
      <c r="I32" s="35"/>
      <c r="J32" s="36"/>
      <c r="K32" s="35"/>
      <c r="L32" s="182"/>
      <c r="M32" s="52"/>
      <c r="N32" s="52"/>
      <c r="O32" s="52"/>
      <c r="P32" s="52"/>
      <c r="Q32" s="52"/>
      <c r="R32" s="366"/>
      <c r="S32" s="52"/>
      <c r="T32" s="52"/>
      <c r="U32" s="52"/>
      <c r="V32" s="455"/>
      <c r="W32" s="354"/>
      <c r="X32" s="352"/>
      <c r="Y32" s="145"/>
      <c r="Z32" s="100"/>
      <c r="AA32" s="100"/>
      <c r="AB32" s="100"/>
      <c r="AC32" s="100"/>
    </row>
    <row r="33" spans="1:29" s="102" customFormat="1" ht="15" customHeight="1" thickBot="1" thickTop="1">
      <c r="A33" s="352"/>
      <c r="B33" s="299"/>
      <c r="C33" s="304"/>
      <c r="D33" s="495"/>
      <c r="E33" s="498"/>
      <c r="F33" s="399"/>
      <c r="G33" s="51" t="s">
        <v>182</v>
      </c>
      <c r="H33" s="35"/>
      <c r="I33" s="35"/>
      <c r="J33" s="135">
        <f>LOOKUP(D26,F26:F31,J26:J31)</f>
        <v>0.32</v>
      </c>
      <c r="K33" s="581" t="str">
        <f>LOOKUP(D26,F26:F31,K26:K31)</f>
        <v>kg/kWh</v>
      </c>
      <c r="L33" s="182"/>
      <c r="M33" s="52"/>
      <c r="N33" s="52"/>
      <c r="O33" s="52"/>
      <c r="P33" s="52"/>
      <c r="Q33" s="52"/>
      <c r="R33" s="52"/>
      <c r="S33" s="749"/>
      <c r="T33" s="52"/>
      <c r="U33" s="52"/>
      <c r="V33" s="455"/>
      <c r="W33" s="354"/>
      <c r="X33" s="352"/>
      <c r="Y33" s="145"/>
      <c r="Z33" s="100"/>
      <c r="AA33" s="100"/>
      <c r="AB33" s="100"/>
      <c r="AC33" s="100"/>
    </row>
    <row r="34" spans="1:29" s="102" customFormat="1" ht="15" customHeight="1" thickBot="1" thickTop="1">
      <c r="A34" s="352"/>
      <c r="B34" s="299"/>
      <c r="C34" s="304"/>
      <c r="D34" s="495"/>
      <c r="E34" s="498"/>
      <c r="F34" s="274"/>
      <c r="G34" s="274"/>
      <c r="H34" s="274"/>
      <c r="I34" s="274"/>
      <c r="J34" s="274"/>
      <c r="K34" s="274"/>
      <c r="L34" s="275"/>
      <c r="M34" s="52"/>
      <c r="N34" s="52"/>
      <c r="O34" s="52"/>
      <c r="P34" s="52"/>
      <c r="Q34" s="280"/>
      <c r="R34" s="465"/>
      <c r="S34" s="749"/>
      <c r="T34" s="231"/>
      <c r="U34" s="231"/>
      <c r="V34" s="465"/>
      <c r="W34" s="354"/>
      <c r="X34" s="352"/>
      <c r="Y34" s="145"/>
      <c r="Z34" s="100"/>
      <c r="AA34" s="100"/>
      <c r="AB34" s="100"/>
      <c r="AC34" s="100"/>
    </row>
    <row r="35" spans="1:29" s="102" customFormat="1" ht="15" customHeight="1" thickTop="1">
      <c r="A35" s="352"/>
      <c r="B35" s="299"/>
      <c r="C35" s="304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280"/>
      <c r="R35" s="465"/>
      <c r="S35" s="465"/>
      <c r="T35" s="231"/>
      <c r="U35" s="231"/>
      <c r="V35" s="465"/>
      <c r="W35" s="354"/>
      <c r="X35" s="352"/>
      <c r="Y35" s="145"/>
      <c r="Z35" s="100"/>
      <c r="AA35" s="100"/>
      <c r="AB35" s="100"/>
      <c r="AC35" s="100"/>
    </row>
    <row r="36" spans="1:29" s="102" customFormat="1" ht="15" customHeight="1">
      <c r="A36" s="299"/>
      <c r="B36" s="367"/>
      <c r="C36" s="301"/>
      <c r="D36" s="315"/>
      <c r="E36" s="315"/>
      <c r="F36" s="315"/>
      <c r="G36" s="316"/>
      <c r="H36" s="303"/>
      <c r="I36" s="315"/>
      <c r="J36" s="303"/>
      <c r="K36" s="317"/>
      <c r="L36" s="318"/>
      <c r="M36" s="318"/>
      <c r="N36" s="318"/>
      <c r="O36" s="318"/>
      <c r="P36" s="303"/>
      <c r="Q36" s="303"/>
      <c r="R36" s="303"/>
      <c r="S36" s="303"/>
      <c r="T36" s="303"/>
      <c r="U36" s="303"/>
      <c r="V36" s="315"/>
      <c r="W36" s="353"/>
      <c r="X36" s="352"/>
      <c r="Y36" s="145"/>
      <c r="Z36" s="100"/>
      <c r="AA36" s="100"/>
      <c r="AB36" s="100"/>
      <c r="AC36" s="100"/>
    </row>
    <row r="37" spans="1:29" s="99" customFormat="1" ht="16.5" customHeight="1">
      <c r="A37" s="300"/>
      <c r="B37" s="351"/>
      <c r="C37" s="319"/>
      <c r="D37" s="625" t="s">
        <v>151</v>
      </c>
      <c r="E37" s="626"/>
      <c r="F37" s="626"/>
      <c r="G37" s="626"/>
      <c r="H37" s="626"/>
      <c r="I37" s="626"/>
      <c r="J37" s="626"/>
      <c r="K37" s="626"/>
      <c r="L37" s="626"/>
      <c r="M37" s="626"/>
      <c r="N37" s="626"/>
      <c r="O37" s="626"/>
      <c r="P37" s="626"/>
      <c r="Q37" s="626"/>
      <c r="R37" s="626"/>
      <c r="S37" s="626"/>
      <c r="T37" s="626"/>
      <c r="U37" s="626"/>
      <c r="V37" s="627"/>
      <c r="W37" s="368"/>
      <c r="X37" s="352"/>
      <c r="Y37" s="140"/>
      <c r="Z37" s="98"/>
      <c r="AA37" s="98"/>
      <c r="AB37" s="98"/>
      <c r="AC37" s="98"/>
    </row>
    <row r="38" spans="1:29" s="99" customFormat="1" ht="15.75" customHeight="1">
      <c r="A38" s="300"/>
      <c r="B38" s="351"/>
      <c r="C38" s="319"/>
      <c r="D38" s="667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9"/>
      <c r="W38" s="368"/>
      <c r="X38" s="352"/>
      <c r="Y38" s="140"/>
      <c r="Z38" s="98"/>
      <c r="AA38" s="98"/>
      <c r="AB38" s="98"/>
      <c r="AC38" s="98"/>
    </row>
    <row r="39" spans="1:29" s="99" customFormat="1" ht="15.75" customHeight="1">
      <c r="A39" s="300"/>
      <c r="B39" s="351"/>
      <c r="C39" s="319"/>
      <c r="D39" s="667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9"/>
      <c r="W39" s="368"/>
      <c r="X39" s="352"/>
      <c r="Y39" s="140"/>
      <c r="Z39" s="98"/>
      <c r="AA39" s="98"/>
      <c r="AB39" s="98"/>
      <c r="AC39" s="98"/>
    </row>
    <row r="40" spans="1:29" s="99" customFormat="1" ht="15.75" customHeight="1">
      <c r="A40" s="300"/>
      <c r="B40" s="367"/>
      <c r="C40" s="319"/>
      <c r="D40" s="670"/>
      <c r="E40" s="671"/>
      <c r="F40" s="671"/>
      <c r="G40" s="671"/>
      <c r="H40" s="671"/>
      <c r="I40" s="671"/>
      <c r="J40" s="671"/>
      <c r="K40" s="671"/>
      <c r="L40" s="671"/>
      <c r="M40" s="671"/>
      <c r="N40" s="671"/>
      <c r="O40" s="671"/>
      <c r="P40" s="671"/>
      <c r="Q40" s="671"/>
      <c r="R40" s="671"/>
      <c r="S40" s="671"/>
      <c r="T40" s="671"/>
      <c r="U40" s="671"/>
      <c r="V40" s="672"/>
      <c r="W40" s="368"/>
      <c r="X40" s="369"/>
      <c r="Y40" s="140"/>
      <c r="Z40" s="98"/>
      <c r="AA40" s="98"/>
      <c r="AB40" s="98"/>
      <c r="AC40" s="98"/>
    </row>
    <row r="41" spans="1:29" s="99" customFormat="1" ht="15.75" customHeight="1">
      <c r="A41" s="300"/>
      <c r="B41" s="351"/>
      <c r="C41" s="319"/>
      <c r="D41" s="502"/>
      <c r="E41" s="502"/>
      <c r="F41" s="595"/>
      <c r="G41" s="502"/>
      <c r="H41" s="502"/>
      <c r="I41" s="502"/>
      <c r="J41" s="502"/>
      <c r="K41" s="502"/>
      <c r="L41" s="502"/>
      <c r="M41" s="502"/>
      <c r="N41" s="502"/>
      <c r="O41" s="502"/>
      <c r="P41" s="502"/>
      <c r="Q41" s="502"/>
      <c r="R41" s="502"/>
      <c r="S41" s="502"/>
      <c r="T41" s="502"/>
      <c r="U41" s="502"/>
      <c r="V41" s="502"/>
      <c r="W41" s="368"/>
      <c r="X41" s="352"/>
      <c r="Y41" s="140"/>
      <c r="Z41" s="98"/>
      <c r="AA41" s="98"/>
      <c r="AB41" s="98"/>
      <c r="AC41" s="98"/>
    </row>
    <row r="42" spans="1:29" s="99" customFormat="1" ht="15.75" customHeight="1">
      <c r="A42" s="300"/>
      <c r="B42" s="351"/>
      <c r="C42" s="319"/>
      <c r="D42" s="502"/>
      <c r="E42" s="497" t="s">
        <v>250</v>
      </c>
      <c r="F42" s="605" t="s">
        <v>120</v>
      </c>
      <c r="G42" s="497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368"/>
      <c r="X42" s="352"/>
      <c r="Y42" s="140"/>
      <c r="Z42" s="98"/>
      <c r="AA42" s="98"/>
      <c r="AB42" s="98"/>
      <c r="AC42" s="98"/>
    </row>
    <row r="43" spans="1:29" s="99" customFormat="1" ht="15.75" customHeight="1">
      <c r="A43" s="300"/>
      <c r="B43" s="351"/>
      <c r="C43" s="319"/>
      <c r="D43" s="502"/>
      <c r="E43" s="502"/>
      <c r="F43" s="468"/>
      <c r="G43" s="502"/>
      <c r="H43" s="502"/>
      <c r="I43" s="727" t="s">
        <v>170</v>
      </c>
      <c r="J43" s="727"/>
      <c r="K43" s="727"/>
      <c r="L43" s="727"/>
      <c r="M43" s="502"/>
      <c r="N43" s="727"/>
      <c r="O43" s="727"/>
      <c r="P43" s="727"/>
      <c r="Q43" s="502"/>
      <c r="R43" s="502"/>
      <c r="S43" s="502"/>
      <c r="T43" s="502"/>
      <c r="U43" s="502"/>
      <c r="V43" s="502"/>
      <c r="W43" s="368"/>
      <c r="X43" s="352"/>
      <c r="Y43" s="140"/>
      <c r="Z43" s="98"/>
      <c r="AA43" s="98"/>
      <c r="AB43" s="98"/>
      <c r="AC43" s="98"/>
    </row>
    <row r="44" spans="1:29" s="99" customFormat="1" ht="15.75" customHeight="1">
      <c r="A44" s="300"/>
      <c r="B44" s="351"/>
      <c r="C44" s="319"/>
      <c r="D44" s="502"/>
      <c r="E44" s="496" t="s">
        <v>158</v>
      </c>
      <c r="F44" s="496"/>
      <c r="G44" s="496"/>
      <c r="H44" s="502"/>
      <c r="I44" s="727"/>
      <c r="J44" s="727"/>
      <c r="K44" s="727"/>
      <c r="L44" s="727"/>
      <c r="M44" s="370"/>
      <c r="N44" s="727"/>
      <c r="O44" s="727"/>
      <c r="P44" s="727"/>
      <c r="Q44" s="502"/>
      <c r="R44" s="502"/>
      <c r="S44" s="502"/>
      <c r="T44" s="502"/>
      <c r="U44" s="502"/>
      <c r="V44" s="502"/>
      <c r="W44" s="368"/>
      <c r="X44" s="352"/>
      <c r="Y44" s="140"/>
      <c r="Z44" s="98"/>
      <c r="AA44" s="98"/>
      <c r="AB44" s="98"/>
      <c r="AC44" s="98"/>
    </row>
    <row r="45" spans="1:29" s="99" customFormat="1" ht="6.75" customHeight="1">
      <c r="A45" s="300"/>
      <c r="B45" s="351"/>
      <c r="C45" s="319"/>
      <c r="D45" s="502"/>
      <c r="E45" s="502"/>
      <c r="F45" s="455"/>
      <c r="G45" s="455"/>
      <c r="H45" s="502"/>
      <c r="I45" s="502"/>
      <c r="J45" s="502"/>
      <c r="K45" s="502"/>
      <c r="L45" s="502"/>
      <c r="M45" s="502"/>
      <c r="N45" s="727"/>
      <c r="O45" s="727"/>
      <c r="P45" s="727"/>
      <c r="Q45" s="502"/>
      <c r="R45" s="502"/>
      <c r="S45" s="502"/>
      <c r="T45" s="502"/>
      <c r="U45" s="502"/>
      <c r="V45" s="502"/>
      <c r="W45" s="368"/>
      <c r="X45" s="352"/>
      <c r="Y45" s="140"/>
      <c r="Z45" s="98"/>
      <c r="AA45" s="98"/>
      <c r="AB45" s="98"/>
      <c r="AC45" s="98"/>
    </row>
    <row r="46" spans="1:31" s="106" customFormat="1" ht="21.75" customHeight="1">
      <c r="A46" s="371"/>
      <c r="B46" s="372"/>
      <c r="C46" s="304"/>
      <c r="D46" s="455"/>
      <c r="E46" s="675">
        <v>0</v>
      </c>
      <c r="F46" s="676"/>
      <c r="G46" s="677"/>
      <c r="H46" s="52"/>
      <c r="I46" s="52"/>
      <c r="J46" s="52"/>
      <c r="K46" s="52"/>
      <c r="L46" s="52"/>
      <c r="M46" s="52"/>
      <c r="N46" s="618"/>
      <c r="O46" s="618"/>
      <c r="P46" s="618"/>
      <c r="Q46" s="52"/>
      <c r="R46" s="373"/>
      <c r="S46" s="373"/>
      <c r="T46" s="52"/>
      <c r="U46" s="52"/>
      <c r="V46" s="52"/>
      <c r="W46" s="354"/>
      <c r="X46" s="374"/>
      <c r="Y46" s="213"/>
      <c r="Z46" s="105"/>
      <c r="AA46" s="105"/>
      <c r="AB46" s="105"/>
      <c r="AC46" s="105"/>
      <c r="AE46" s="107"/>
    </row>
    <row r="47" spans="1:29" s="99" customFormat="1" ht="10.5" customHeight="1">
      <c r="A47" s="300"/>
      <c r="B47" s="351"/>
      <c r="C47" s="304"/>
      <c r="D47" s="52"/>
      <c r="E47" s="52"/>
      <c r="F47" s="163"/>
      <c r="G47" s="163"/>
      <c r="H47" s="52"/>
      <c r="I47" s="163"/>
      <c r="J47" s="163"/>
      <c r="K47" s="163"/>
      <c r="L47" s="465"/>
      <c r="M47" s="465"/>
      <c r="N47" s="741" t="s">
        <v>217</v>
      </c>
      <c r="O47" s="741"/>
      <c r="P47" s="741"/>
      <c r="Q47" s="741"/>
      <c r="R47" s="373"/>
      <c r="S47" s="373"/>
      <c r="T47" s="455"/>
      <c r="U47" s="455"/>
      <c r="V47" s="455"/>
      <c r="W47" s="354"/>
      <c r="X47" s="352"/>
      <c r="Y47" s="140"/>
      <c r="Z47" s="98"/>
      <c r="AA47" s="98"/>
      <c r="AB47" s="98"/>
      <c r="AC47" s="98"/>
    </row>
    <row r="48" spans="1:29" s="99" customFormat="1" ht="30" customHeight="1">
      <c r="A48" s="300"/>
      <c r="B48" s="351"/>
      <c r="C48" s="304"/>
      <c r="D48" s="217"/>
      <c r="E48" s="617" t="s">
        <v>159</v>
      </c>
      <c r="F48" s="617"/>
      <c r="G48" s="617"/>
      <c r="H48" s="465"/>
      <c r="I48" s="727" t="s">
        <v>171</v>
      </c>
      <c r="J48" s="727"/>
      <c r="K48" s="727"/>
      <c r="L48" s="727"/>
      <c r="M48" s="370"/>
      <c r="N48" s="741"/>
      <c r="O48" s="741"/>
      <c r="P48" s="741"/>
      <c r="Q48" s="741"/>
      <c r="R48" s="159"/>
      <c r="S48" s="159"/>
      <c r="T48" s="454"/>
      <c r="U48" s="655"/>
      <c r="V48" s="655"/>
      <c r="W48" s="354"/>
      <c r="X48" s="352"/>
      <c r="Y48" s="219"/>
      <c r="Z48" s="98"/>
      <c r="AA48" s="98"/>
      <c r="AB48" s="98"/>
      <c r="AC48" s="98"/>
    </row>
    <row r="49" spans="1:29" s="99" customFormat="1" ht="6.75" customHeight="1">
      <c r="A49" s="300"/>
      <c r="B49" s="351"/>
      <c r="C49" s="304"/>
      <c r="D49" s="52"/>
      <c r="E49" s="52"/>
      <c r="F49" s="220"/>
      <c r="G49" s="220"/>
      <c r="H49" s="163"/>
      <c r="I49" s="163"/>
      <c r="J49" s="163"/>
      <c r="K49" s="163"/>
      <c r="L49" s="220"/>
      <c r="M49" s="220"/>
      <c r="N49" s="163"/>
      <c r="O49" s="163"/>
      <c r="P49" s="466"/>
      <c r="Q49" s="163"/>
      <c r="R49" s="159"/>
      <c r="S49" s="159"/>
      <c r="T49" s="455"/>
      <c r="U49" s="455"/>
      <c r="V49" s="455"/>
      <c r="W49" s="354"/>
      <c r="X49" s="352"/>
      <c r="Y49" s="140"/>
      <c r="Z49" s="98"/>
      <c r="AA49" s="98"/>
      <c r="AB49" s="98"/>
      <c r="AC49" s="98"/>
    </row>
    <row r="50" spans="1:29" s="99" customFormat="1" ht="22.5" customHeight="1">
      <c r="A50" s="300"/>
      <c r="B50" s="351"/>
      <c r="C50" s="304"/>
      <c r="D50" s="52"/>
      <c r="E50" s="730">
        <v>0</v>
      </c>
      <c r="F50" s="731"/>
      <c r="G50" s="732"/>
      <c r="H50" s="330"/>
      <c r="I50" s="52"/>
      <c r="J50" s="163"/>
      <c r="K50" s="163"/>
      <c r="L50" s="220"/>
      <c r="M50" s="220"/>
      <c r="N50" s="621">
        <f>(E46*J22/1000)+(E50*J33/1000)</f>
        <v>0</v>
      </c>
      <c r="O50" s="653"/>
      <c r="P50" s="653"/>
      <c r="Q50" s="622"/>
      <c r="R50" s="159"/>
      <c r="S50" s="159"/>
      <c r="T50" s="455"/>
      <c r="U50" s="455"/>
      <c r="V50" s="455"/>
      <c r="W50" s="354"/>
      <c r="X50" s="352"/>
      <c r="Y50" s="140"/>
      <c r="Z50" s="98"/>
      <c r="AA50" s="98"/>
      <c r="AB50" s="98"/>
      <c r="AC50" s="98"/>
    </row>
    <row r="51" spans="1:29" s="99" customFormat="1" ht="7.5" customHeight="1">
      <c r="A51" s="300"/>
      <c r="B51" s="351"/>
      <c r="C51" s="304"/>
      <c r="D51" s="52"/>
      <c r="E51" s="52"/>
      <c r="F51" s="455"/>
      <c r="G51" s="455"/>
      <c r="H51" s="52"/>
      <c r="I51" s="455"/>
      <c r="J51" s="52"/>
      <c r="K51" s="52"/>
      <c r="L51" s="465"/>
      <c r="M51" s="465"/>
      <c r="N51" s="52"/>
      <c r="O51" s="52"/>
      <c r="P51" s="52"/>
      <c r="Q51" s="52"/>
      <c r="R51" s="52"/>
      <c r="S51" s="455"/>
      <c r="T51" s="455"/>
      <c r="U51" s="455"/>
      <c r="V51" s="455"/>
      <c r="W51" s="354"/>
      <c r="X51" s="352"/>
      <c r="Y51" s="140"/>
      <c r="Z51" s="98"/>
      <c r="AA51" s="98"/>
      <c r="AB51" s="98"/>
      <c r="AC51" s="98"/>
    </row>
    <row r="52" spans="1:29" s="99" customFormat="1" ht="6.75" customHeight="1">
      <c r="A52" s="300"/>
      <c r="B52" s="351"/>
      <c r="C52" s="304"/>
      <c r="D52" s="52"/>
      <c r="E52" s="52"/>
      <c r="F52" s="455"/>
      <c r="G52" s="455"/>
      <c r="H52" s="52"/>
      <c r="I52" s="455"/>
      <c r="J52" s="52"/>
      <c r="K52" s="52"/>
      <c r="L52" s="465"/>
      <c r="M52" s="465"/>
      <c r="N52" s="727" t="s">
        <v>218</v>
      </c>
      <c r="O52" s="727"/>
      <c r="P52" s="727"/>
      <c r="Q52" s="727"/>
      <c r="R52" s="52"/>
      <c r="S52" s="455"/>
      <c r="T52" s="455"/>
      <c r="U52" s="455"/>
      <c r="V52" s="455"/>
      <c r="W52" s="354"/>
      <c r="X52" s="352"/>
      <c r="Y52" s="140"/>
      <c r="Z52" s="98"/>
      <c r="AA52" s="98"/>
      <c r="AB52" s="98"/>
      <c r="AC52" s="98"/>
    </row>
    <row r="53" spans="1:29" s="99" customFormat="1" ht="24" customHeight="1">
      <c r="A53" s="300"/>
      <c r="B53" s="351"/>
      <c r="C53" s="304"/>
      <c r="D53" s="52"/>
      <c r="E53" s="733" t="s">
        <v>160</v>
      </c>
      <c r="F53" s="733"/>
      <c r="G53" s="733"/>
      <c r="H53" s="52"/>
      <c r="I53" s="734" t="s">
        <v>161</v>
      </c>
      <c r="J53" s="734"/>
      <c r="K53" s="734"/>
      <c r="L53" s="734"/>
      <c r="M53" s="456"/>
      <c r="N53" s="727"/>
      <c r="O53" s="727"/>
      <c r="P53" s="727"/>
      <c r="Q53" s="727"/>
      <c r="R53" s="159"/>
      <c r="S53" s="159"/>
      <c r="T53" s="465"/>
      <c r="U53" s="455"/>
      <c r="V53" s="455"/>
      <c r="W53" s="354"/>
      <c r="X53" s="352"/>
      <c r="Y53" s="140"/>
      <c r="Z53" s="98"/>
      <c r="AA53" s="98"/>
      <c r="AB53" s="98"/>
      <c r="AC53" s="98"/>
    </row>
    <row r="54" spans="1:29" s="99" customFormat="1" ht="6.75" customHeight="1">
      <c r="A54" s="300"/>
      <c r="B54" s="351"/>
      <c r="C54" s="304"/>
      <c r="D54" s="52"/>
      <c r="E54" s="52"/>
      <c r="F54" s="455"/>
      <c r="G54" s="455"/>
      <c r="H54" s="52"/>
      <c r="I54" s="455"/>
      <c r="J54" s="52"/>
      <c r="K54" s="52"/>
      <c r="L54" s="220"/>
      <c r="M54" s="220"/>
      <c r="N54" s="220"/>
      <c r="O54" s="220"/>
      <c r="P54" s="163"/>
      <c r="Q54" s="163"/>
      <c r="R54" s="159"/>
      <c r="S54" s="159"/>
      <c r="T54" s="52"/>
      <c r="U54" s="455"/>
      <c r="V54" s="455"/>
      <c r="W54" s="354"/>
      <c r="X54" s="352"/>
      <c r="Y54" s="140"/>
      <c r="Z54" s="98"/>
      <c r="AA54" s="98"/>
      <c r="AB54" s="98"/>
      <c r="AC54" s="98"/>
    </row>
    <row r="55" spans="1:29" s="99" customFormat="1" ht="21" customHeight="1">
      <c r="A55" s="300"/>
      <c r="B55" s="351"/>
      <c r="C55" s="304"/>
      <c r="D55" s="52"/>
      <c r="E55" s="675">
        <v>0</v>
      </c>
      <c r="F55" s="676"/>
      <c r="G55" s="677"/>
      <c r="H55" s="52"/>
      <c r="I55" s="618"/>
      <c r="J55" s="618"/>
      <c r="K55" s="618"/>
      <c r="L55" s="375"/>
      <c r="M55" s="375"/>
      <c r="N55" s="621">
        <f>E55*T22/1000</f>
        <v>0</v>
      </c>
      <c r="O55" s="653"/>
      <c r="P55" s="653"/>
      <c r="Q55" s="622"/>
      <c r="R55" s="159"/>
      <c r="S55" s="159"/>
      <c r="T55" s="330"/>
      <c r="U55" s="455"/>
      <c r="V55" s="455"/>
      <c r="W55" s="354"/>
      <c r="X55" s="352"/>
      <c r="Y55" s="140"/>
      <c r="Z55" s="98"/>
      <c r="AA55" s="98"/>
      <c r="AB55" s="98"/>
      <c r="AC55" s="98"/>
    </row>
    <row r="56" spans="1:29" s="99" customFormat="1" ht="7.5" customHeight="1">
      <c r="A56" s="300"/>
      <c r="B56" s="351"/>
      <c r="C56" s="304"/>
      <c r="D56" s="52"/>
      <c r="E56" s="52"/>
      <c r="F56" s="458"/>
      <c r="G56" s="458"/>
      <c r="H56" s="52"/>
      <c r="I56" s="453"/>
      <c r="J56" s="453"/>
      <c r="K56" s="453"/>
      <c r="L56" s="375"/>
      <c r="M56" s="375"/>
      <c r="N56" s="453"/>
      <c r="O56" s="453"/>
      <c r="P56" s="453"/>
      <c r="Q56" s="163"/>
      <c r="R56" s="453"/>
      <c r="S56" s="453"/>
      <c r="T56" s="455"/>
      <c r="U56" s="455"/>
      <c r="V56" s="455"/>
      <c r="W56" s="354"/>
      <c r="X56" s="352"/>
      <c r="Y56" s="140"/>
      <c r="Z56" s="98"/>
      <c r="AA56" s="98"/>
      <c r="AB56" s="98"/>
      <c r="AC56" s="98"/>
    </row>
    <row r="57" spans="1:29" s="99" customFormat="1" ht="26.25" customHeight="1">
      <c r="A57" s="300"/>
      <c r="B57" s="351"/>
      <c r="C57" s="304"/>
      <c r="D57" s="52"/>
      <c r="E57" s="52"/>
      <c r="F57" s="156"/>
      <c r="G57" s="455"/>
      <c r="H57" s="52"/>
      <c r="I57" s="691"/>
      <c r="J57" s="691"/>
      <c r="K57" s="691"/>
      <c r="L57" s="375"/>
      <c r="M57" s="375"/>
      <c r="N57" s="734" t="s">
        <v>219</v>
      </c>
      <c r="O57" s="734"/>
      <c r="P57" s="734"/>
      <c r="Q57" s="734"/>
      <c r="R57" s="453"/>
      <c r="S57" s="453"/>
      <c r="T57" s="455"/>
      <c r="U57" s="455"/>
      <c r="V57" s="455"/>
      <c r="W57" s="354"/>
      <c r="X57" s="352"/>
      <c r="Y57" s="140"/>
      <c r="Z57" s="98"/>
      <c r="AA57" s="98"/>
      <c r="AB57" s="98"/>
      <c r="AC57" s="98"/>
    </row>
    <row r="58" spans="1:29" s="99" customFormat="1" ht="7.5" customHeight="1" thickBot="1">
      <c r="A58" s="300"/>
      <c r="B58" s="351"/>
      <c r="C58" s="304"/>
      <c r="D58" s="52"/>
      <c r="E58" s="52"/>
      <c r="F58" s="455"/>
      <c r="G58" s="52"/>
      <c r="H58" s="52"/>
      <c r="I58" s="376"/>
      <c r="J58" s="376"/>
      <c r="K58" s="376"/>
      <c r="L58" s="227"/>
      <c r="M58" s="227"/>
      <c r="N58" s="52"/>
      <c r="O58" s="455"/>
      <c r="P58" s="455"/>
      <c r="Q58" s="455"/>
      <c r="R58" s="455"/>
      <c r="S58" s="159"/>
      <c r="T58" s="159"/>
      <c r="U58" s="159"/>
      <c r="V58" s="159"/>
      <c r="W58" s="354"/>
      <c r="X58" s="352"/>
      <c r="Y58" s="219"/>
      <c r="Z58" s="98"/>
      <c r="AA58" s="98"/>
      <c r="AB58" s="98"/>
      <c r="AC58" s="98"/>
    </row>
    <row r="59" spans="1:29" s="99" customFormat="1" ht="7.5" customHeight="1" thickTop="1">
      <c r="A59" s="300"/>
      <c r="B59" s="377"/>
      <c r="C59" s="52"/>
      <c r="D59" s="52"/>
      <c r="E59" s="52"/>
      <c r="F59" s="52"/>
      <c r="G59" s="52"/>
      <c r="H59" s="52"/>
      <c r="I59" s="52"/>
      <c r="J59" s="52"/>
      <c r="K59" s="52"/>
      <c r="L59" s="465"/>
      <c r="M59" s="465"/>
      <c r="N59" s="735">
        <f>N50-N55</f>
        <v>0</v>
      </c>
      <c r="O59" s="736"/>
      <c r="P59" s="736"/>
      <c r="Q59" s="737"/>
      <c r="R59" s="742"/>
      <c r="S59" s="743"/>
      <c r="T59" s="455"/>
      <c r="U59" s="159"/>
      <c r="V59" s="159"/>
      <c r="W59" s="354"/>
      <c r="X59" s="352"/>
      <c r="Y59" s="140"/>
      <c r="Z59" s="98"/>
      <c r="AA59" s="98"/>
      <c r="AB59" s="98"/>
      <c r="AC59" s="98"/>
    </row>
    <row r="60" spans="1:29" s="99" customFormat="1" ht="14.25" customHeight="1" thickBot="1">
      <c r="A60" s="300"/>
      <c r="B60" s="377"/>
      <c r="C60" s="721" t="s">
        <v>120</v>
      </c>
      <c r="D60" s="52"/>
      <c r="E60" s="52"/>
      <c r="F60" s="455"/>
      <c r="G60" s="228"/>
      <c r="H60" s="52"/>
      <c r="I60" s="376"/>
      <c r="J60" s="217"/>
      <c r="K60" s="378"/>
      <c r="L60" s="52"/>
      <c r="M60" s="52"/>
      <c r="N60" s="738"/>
      <c r="O60" s="739"/>
      <c r="P60" s="739"/>
      <c r="Q60" s="740"/>
      <c r="R60" s="742"/>
      <c r="S60" s="743"/>
      <c r="T60" s="455"/>
      <c r="U60" s="159"/>
      <c r="V60" s="159"/>
      <c r="W60" s="354"/>
      <c r="X60" s="352"/>
      <c r="Y60" s="140"/>
      <c r="Z60" s="98"/>
      <c r="AA60" s="98"/>
      <c r="AB60" s="98"/>
      <c r="AC60" s="98"/>
    </row>
    <row r="61" spans="1:29" s="99" customFormat="1" ht="13.5" customHeight="1" thickTop="1">
      <c r="A61" s="352"/>
      <c r="B61" s="379"/>
      <c r="C61" s="721"/>
      <c r="D61" s="659" t="s">
        <v>251</v>
      </c>
      <c r="E61" s="723"/>
      <c r="F61" s="723"/>
      <c r="G61" s="537" t="s">
        <v>201</v>
      </c>
      <c r="H61" s="52"/>
      <c r="I61" s="376"/>
      <c r="J61" s="234"/>
      <c r="K61" s="380"/>
      <c r="L61" s="52"/>
      <c r="M61" s="52"/>
      <c r="N61" s="453"/>
      <c r="O61" s="453"/>
      <c r="P61" s="453"/>
      <c r="Q61" s="453"/>
      <c r="R61" s="471"/>
      <c r="S61" s="471"/>
      <c r="T61" s="453"/>
      <c r="U61" s="453"/>
      <c r="V61" s="453"/>
      <c r="W61" s="354"/>
      <c r="X61" s="352"/>
      <c r="Y61" s="140"/>
      <c r="Z61" s="98"/>
      <c r="AA61" s="98"/>
      <c r="AB61" s="98"/>
      <c r="AC61" s="98"/>
    </row>
    <row r="62" spans="1:25" ht="12.75">
      <c r="A62" s="381"/>
      <c r="B62" s="382"/>
      <c r="C62" s="722"/>
      <c r="D62" s="383"/>
      <c r="E62" s="383"/>
      <c r="F62" s="384"/>
      <c r="G62" s="308"/>
      <c r="H62" s="308"/>
      <c r="I62" s="385"/>
      <c r="J62" s="386"/>
      <c r="K62" s="387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55"/>
      <c r="X62" s="381"/>
      <c r="Y62" s="347"/>
    </row>
    <row r="63" spans="1:25" ht="13.5" thickBot="1">
      <c r="A63" s="352"/>
      <c r="B63" s="388"/>
      <c r="C63" s="389"/>
      <c r="D63" s="389"/>
      <c r="E63" s="389"/>
      <c r="F63" s="389"/>
      <c r="G63" s="389"/>
      <c r="H63" s="389"/>
      <c r="I63" s="389"/>
      <c r="J63" s="389"/>
      <c r="K63" s="389"/>
      <c r="L63" s="389"/>
      <c r="M63" s="389"/>
      <c r="N63" s="389"/>
      <c r="O63" s="389"/>
      <c r="P63" s="389"/>
      <c r="Q63" s="389"/>
      <c r="R63" s="389"/>
      <c r="S63" s="389"/>
      <c r="T63" s="389"/>
      <c r="U63" s="389"/>
      <c r="V63" s="389"/>
      <c r="W63" s="389"/>
      <c r="X63" s="390"/>
      <c r="Y63" s="391"/>
    </row>
    <row r="64" spans="1:25" ht="13.5" thickTop="1">
      <c r="A64" s="391"/>
      <c r="B64" s="391"/>
      <c r="C64" s="391"/>
      <c r="D64" s="391"/>
      <c r="E64" s="391"/>
      <c r="F64" s="391"/>
      <c r="G64" s="391"/>
      <c r="H64" s="391"/>
      <c r="I64" s="391"/>
      <c r="J64" s="391"/>
      <c r="K64" s="391"/>
      <c r="L64" s="391"/>
      <c r="M64" s="391"/>
      <c r="N64" s="391"/>
      <c r="O64" s="391"/>
      <c r="P64" s="391"/>
      <c r="Q64" s="391"/>
      <c r="R64" s="391"/>
      <c r="S64" s="391"/>
      <c r="T64" s="391"/>
      <c r="U64" s="391"/>
      <c r="V64" s="391"/>
      <c r="W64" s="391"/>
      <c r="X64" s="391"/>
      <c r="Y64" s="391"/>
    </row>
  </sheetData>
  <sheetProtection password="CC98" sheet="1" objects="1" scenarios="1" selectLockedCells="1"/>
  <mergeCells count="32">
    <mergeCell ref="D8:F8"/>
    <mergeCell ref="G8:V8"/>
    <mergeCell ref="D10:F10"/>
    <mergeCell ref="G10:V10"/>
    <mergeCell ref="E46:G46"/>
    <mergeCell ref="H19:I19"/>
    <mergeCell ref="N43:P45"/>
    <mergeCell ref="S33:S34"/>
    <mergeCell ref="N59:Q60"/>
    <mergeCell ref="N47:Q48"/>
    <mergeCell ref="N50:Q50"/>
    <mergeCell ref="R59:S60"/>
    <mergeCell ref="N55:Q55"/>
    <mergeCell ref="N57:Q57"/>
    <mergeCell ref="I57:K57"/>
    <mergeCell ref="E53:G53"/>
    <mergeCell ref="I48:L48"/>
    <mergeCell ref="N52:Q53"/>
    <mergeCell ref="E55:G55"/>
    <mergeCell ref="I55:K55"/>
    <mergeCell ref="E48:G48"/>
    <mergeCell ref="I53:L53"/>
    <mergeCell ref="C60:C62"/>
    <mergeCell ref="U48:V48"/>
    <mergeCell ref="D61:F61"/>
    <mergeCell ref="R15:W15"/>
    <mergeCell ref="I43:L44"/>
    <mergeCell ref="N46:P46"/>
    <mergeCell ref="S24:V24"/>
    <mergeCell ref="E50:G50"/>
    <mergeCell ref="D37:V37"/>
    <mergeCell ref="D38:V40"/>
  </mergeCells>
  <printOptions/>
  <pageMargins left="0.7" right="0.7" top="0.787401575" bottom="0.787401575" header="0.3" footer="0.3"/>
  <pageSetup fitToHeight="1" fitToWidth="1" horizontalDpi="300" verticalDpi="300" orientation="portrait" paperSize="9" scale="3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>
    <tabColor rgb="FF7030A0"/>
    <pageSetUpPr fitToPage="1"/>
  </sheetPr>
  <dimension ref="A1:Z76"/>
  <sheetViews>
    <sheetView showGridLines="0" zoomScalePageLayoutView="0" workbookViewId="0" topLeftCell="A40">
      <selection activeCell="H42" sqref="H42:J42"/>
    </sheetView>
  </sheetViews>
  <sheetFormatPr defaultColWidth="11.421875" defaultRowHeight="12.75"/>
  <cols>
    <col min="1" max="1" width="2.28125" style="0" customWidth="1"/>
    <col min="2" max="2" width="2.57421875" style="0" customWidth="1"/>
    <col min="3" max="3" width="3.140625" style="0" customWidth="1"/>
    <col min="4" max="4" width="5.7109375" style="0" customWidth="1"/>
    <col min="5" max="5" width="12.28125" style="0" customWidth="1"/>
    <col min="7" max="7" width="6.57421875" style="0" customWidth="1"/>
    <col min="8" max="8" width="7.00390625" style="0" customWidth="1"/>
    <col min="9" max="9" width="9.8515625" style="0" customWidth="1"/>
    <col min="10" max="10" width="7.57421875" style="0" customWidth="1"/>
    <col min="11" max="11" width="8.28125" style="0" customWidth="1"/>
    <col min="12" max="12" width="13.7109375" style="0" customWidth="1"/>
    <col min="13" max="13" width="14.140625" style="0" customWidth="1"/>
    <col min="14" max="14" width="7.00390625" style="0" customWidth="1"/>
    <col min="15" max="15" width="6.7109375" style="0" customWidth="1"/>
    <col min="16" max="16" width="17.28125" style="0" customWidth="1"/>
    <col min="17" max="17" width="6.7109375" style="0" customWidth="1"/>
    <col min="18" max="18" width="8.00390625" style="0" customWidth="1"/>
    <col min="19" max="19" width="3.00390625" style="0" customWidth="1"/>
    <col min="20" max="20" width="7.140625" style="0" customWidth="1"/>
    <col min="21" max="21" width="3.57421875" style="0" customWidth="1"/>
    <col min="22" max="22" width="3.00390625" style="0" customWidth="1"/>
  </cols>
  <sheetData>
    <row r="1" spans="1:25" s="1" customFormat="1" ht="7.5" customHeight="1" thickBo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9"/>
      <c r="X1" s="9"/>
      <c r="Y1" s="9"/>
    </row>
    <row r="2" spans="1:25" s="1" customFormat="1" ht="7.5" customHeight="1" thickTop="1">
      <c r="A2" s="140"/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3"/>
      <c r="V2" s="140"/>
      <c r="W2" s="9"/>
      <c r="X2" s="9"/>
      <c r="Y2" s="9"/>
    </row>
    <row r="3" spans="1:25" s="1" customFormat="1" ht="12.75">
      <c r="A3" s="140"/>
      <c r="B3" s="144"/>
      <c r="C3" s="145"/>
      <c r="D3" s="146" t="s">
        <v>9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145"/>
      <c r="U3" s="147"/>
      <c r="V3" s="140"/>
      <c r="W3" s="9"/>
      <c r="X3" s="9"/>
      <c r="Y3" s="9"/>
    </row>
    <row r="4" spans="1:25" s="1" customFormat="1" ht="5.25" customHeight="1">
      <c r="A4" s="140"/>
      <c r="B4" s="144"/>
      <c r="C4" s="145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145"/>
      <c r="U4" s="147"/>
      <c r="V4" s="140"/>
      <c r="W4" s="9"/>
      <c r="X4" s="9"/>
      <c r="Y4" s="9"/>
    </row>
    <row r="5" spans="1:25" s="1" customFormat="1" ht="12.75">
      <c r="A5" s="147"/>
      <c r="B5" s="145"/>
      <c r="C5" s="145"/>
      <c r="D5" s="146" t="s">
        <v>47</v>
      </c>
      <c r="E5" s="146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145"/>
      <c r="U5" s="147"/>
      <c r="V5" s="140"/>
      <c r="W5" s="9"/>
      <c r="X5" s="9"/>
      <c r="Y5" s="9"/>
    </row>
    <row r="6" spans="1:25" s="1" customFormat="1" ht="12.75">
      <c r="A6" s="147"/>
      <c r="B6" s="145"/>
      <c r="C6" s="145"/>
      <c r="D6" s="146"/>
      <c r="E6" s="146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145"/>
      <c r="U6" s="147"/>
      <c r="V6" s="140"/>
      <c r="W6" s="9"/>
      <c r="X6" s="9"/>
      <c r="Y6" s="9"/>
    </row>
    <row r="7" spans="1:26" s="99" customFormat="1" ht="5.25" customHeight="1">
      <c r="A7" s="147"/>
      <c r="B7" s="145"/>
      <c r="C7" s="151"/>
      <c r="D7" s="302"/>
      <c r="E7" s="15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3"/>
      <c r="U7" s="486"/>
      <c r="V7" s="145"/>
      <c r="W7" s="100"/>
      <c r="X7" s="100"/>
      <c r="Y7" s="98"/>
      <c r="Z7" s="98"/>
    </row>
    <row r="8" spans="1:26" s="99" customFormat="1" ht="12.75">
      <c r="A8" s="147"/>
      <c r="B8" s="145"/>
      <c r="C8" s="155"/>
      <c r="D8" s="659" t="s">
        <v>236</v>
      </c>
      <c r="E8" s="659"/>
      <c r="F8" s="681" t="str">
        <f>Stromanwendungen!F8</f>
        <v>Bitte tragen Sie den Namen der Institution ein</v>
      </c>
      <c r="G8" s="750"/>
      <c r="H8" s="750"/>
      <c r="I8" s="750"/>
      <c r="J8" s="750"/>
      <c r="K8" s="750"/>
      <c r="L8" s="750"/>
      <c r="M8" s="750"/>
      <c r="N8" s="750"/>
      <c r="O8" s="750"/>
      <c r="P8" s="750"/>
      <c r="Q8" s="750"/>
      <c r="R8" s="750"/>
      <c r="S8" s="751"/>
      <c r="T8" s="484"/>
      <c r="U8" s="486"/>
      <c r="V8" s="145"/>
      <c r="W8" s="100"/>
      <c r="X8" s="100"/>
      <c r="Y8" s="98"/>
      <c r="Z8" s="98"/>
    </row>
    <row r="9" spans="1:26" s="99" customFormat="1" ht="3.75" customHeight="1">
      <c r="A9" s="147"/>
      <c r="B9" s="145"/>
      <c r="C9" s="155"/>
      <c r="D9" s="455"/>
      <c r="E9" s="455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4"/>
      <c r="U9" s="486"/>
      <c r="V9" s="145"/>
      <c r="W9" s="100"/>
      <c r="X9" s="100"/>
      <c r="Y9" s="98"/>
      <c r="Z9" s="98"/>
    </row>
    <row r="10" spans="1:26" s="99" customFormat="1" ht="12.75">
      <c r="A10" s="147"/>
      <c r="B10" s="145"/>
      <c r="C10" s="155"/>
      <c r="D10" s="659" t="s">
        <v>189</v>
      </c>
      <c r="E10" s="659"/>
      <c r="F10" s="681" t="str">
        <f>KWK!G10</f>
        <v>Bitte tragen Sie den Titel des Projektes ein</v>
      </c>
      <c r="G10" s="750"/>
      <c r="H10" s="750"/>
      <c r="I10" s="750"/>
      <c r="J10" s="750"/>
      <c r="K10" s="750"/>
      <c r="L10" s="750"/>
      <c r="M10" s="750"/>
      <c r="N10" s="750"/>
      <c r="O10" s="750"/>
      <c r="P10" s="750"/>
      <c r="Q10" s="750"/>
      <c r="R10" s="750"/>
      <c r="S10" s="751"/>
      <c r="T10" s="484"/>
      <c r="U10" s="486"/>
      <c r="V10" s="145"/>
      <c r="W10" s="100"/>
      <c r="X10" s="100"/>
      <c r="Y10" s="100"/>
      <c r="Z10" s="98"/>
    </row>
    <row r="11" spans="1:26" s="99" customFormat="1" ht="6.75" customHeight="1">
      <c r="A11" s="147"/>
      <c r="B11" s="145"/>
      <c r="C11" s="167"/>
      <c r="D11" s="307"/>
      <c r="E11" s="168"/>
      <c r="F11" s="481"/>
      <c r="G11" s="481"/>
      <c r="H11" s="481"/>
      <c r="I11" s="481"/>
      <c r="J11" s="481"/>
      <c r="K11" s="481"/>
      <c r="L11" s="481"/>
      <c r="M11" s="481"/>
      <c r="N11" s="481"/>
      <c r="O11" s="481"/>
      <c r="P11" s="481"/>
      <c r="Q11" s="481"/>
      <c r="R11" s="481"/>
      <c r="S11" s="481"/>
      <c r="T11" s="485"/>
      <c r="U11" s="486"/>
      <c r="V11" s="145"/>
      <c r="W11" s="100"/>
      <c r="X11" s="100"/>
      <c r="Y11" s="98"/>
      <c r="Z11" s="98"/>
    </row>
    <row r="12" spans="1:24" s="99" customFormat="1" ht="8.25" customHeight="1">
      <c r="A12" s="149"/>
      <c r="B12" s="150"/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8"/>
      <c r="U12" s="149"/>
      <c r="V12" s="249"/>
      <c r="W12" s="102"/>
      <c r="X12" s="102"/>
    </row>
    <row r="13" spans="1:26" s="1" customFormat="1" ht="12.75">
      <c r="A13" s="147"/>
      <c r="B13" s="145"/>
      <c r="C13" s="155"/>
      <c r="D13" s="156" t="s">
        <v>109</v>
      </c>
      <c r="E13" s="217"/>
      <c r="F13" s="52"/>
      <c r="G13" s="52"/>
      <c r="H13" s="52"/>
      <c r="I13" s="52"/>
      <c r="J13" s="163"/>
      <c r="K13" s="163"/>
      <c r="L13" s="52"/>
      <c r="M13" s="52"/>
      <c r="N13" s="163"/>
      <c r="O13" s="163"/>
      <c r="P13" s="163"/>
      <c r="Q13" s="52"/>
      <c r="R13" s="52"/>
      <c r="S13" s="52"/>
      <c r="T13" s="160"/>
      <c r="U13" s="147"/>
      <c r="V13" s="145"/>
      <c r="W13" s="10"/>
      <c r="X13" s="10"/>
      <c r="Y13" s="9"/>
      <c r="Z13" s="9"/>
    </row>
    <row r="14" spans="1:25" s="1" customFormat="1" ht="5.25" customHeight="1">
      <c r="A14" s="147"/>
      <c r="B14" s="145"/>
      <c r="C14" s="155"/>
      <c r="D14" s="217"/>
      <c r="E14" s="217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160"/>
      <c r="U14" s="147"/>
      <c r="V14" s="140"/>
      <c r="W14" s="9"/>
      <c r="X14" s="9"/>
      <c r="Y14" s="9"/>
    </row>
    <row r="15" spans="1:26" s="1" customFormat="1" ht="12.75">
      <c r="A15" s="147"/>
      <c r="B15" s="145"/>
      <c r="C15" s="155"/>
      <c r="D15" s="305"/>
      <c r="E15" s="162" t="s">
        <v>110</v>
      </c>
      <c r="F15" s="162"/>
      <c r="G15" s="163"/>
      <c r="H15" s="163"/>
      <c r="I15" s="163"/>
      <c r="J15" s="164"/>
      <c r="K15" s="752" t="s">
        <v>233</v>
      </c>
      <c r="L15" s="752"/>
      <c r="M15" s="752"/>
      <c r="N15" s="165"/>
      <c r="O15" s="752" t="s">
        <v>111</v>
      </c>
      <c r="P15" s="752"/>
      <c r="Q15" s="752"/>
      <c r="R15" s="752"/>
      <c r="S15" s="52"/>
      <c r="T15" s="160"/>
      <c r="U15" s="147"/>
      <c r="V15" s="140"/>
      <c r="W15" s="9"/>
      <c r="X15" s="9"/>
      <c r="Y15" s="9"/>
      <c r="Z15" s="9"/>
    </row>
    <row r="16" spans="1:26" s="1" customFormat="1" ht="12.75">
      <c r="A16" s="147"/>
      <c r="B16" s="145"/>
      <c r="C16" s="155"/>
      <c r="D16" s="162"/>
      <c r="E16" s="162"/>
      <c r="F16" s="162"/>
      <c r="G16" s="163"/>
      <c r="H16" s="163"/>
      <c r="I16" s="163"/>
      <c r="J16" s="162"/>
      <c r="K16" s="752"/>
      <c r="L16" s="752"/>
      <c r="M16" s="752"/>
      <c r="N16" s="52"/>
      <c r="O16" s="752"/>
      <c r="P16" s="752"/>
      <c r="Q16" s="752"/>
      <c r="R16" s="752"/>
      <c r="S16" s="52"/>
      <c r="T16" s="160"/>
      <c r="U16" s="147"/>
      <c r="V16" s="140"/>
      <c r="W16" s="9"/>
      <c r="X16" s="9"/>
      <c r="Y16" s="9"/>
      <c r="Z16" s="9"/>
    </row>
    <row r="17" spans="1:25" s="1" customFormat="1" ht="8.25" customHeight="1">
      <c r="A17" s="147"/>
      <c r="B17" s="145"/>
      <c r="C17" s="167"/>
      <c r="D17" s="307"/>
      <c r="E17" s="307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170"/>
      <c r="U17" s="147"/>
      <c r="V17" s="140"/>
      <c r="W17" s="9"/>
      <c r="X17" s="9"/>
      <c r="Y17" s="9"/>
    </row>
    <row r="18" spans="1:22" ht="6" customHeight="1" thickBot="1">
      <c r="A18" s="147"/>
      <c r="B18" s="145"/>
      <c r="C18" s="155"/>
      <c r="D18" s="259"/>
      <c r="E18" s="259"/>
      <c r="F18" s="259"/>
      <c r="G18" s="259"/>
      <c r="H18" s="259"/>
      <c r="I18" s="259"/>
      <c r="J18" s="259"/>
      <c r="K18" s="259"/>
      <c r="L18" s="259"/>
      <c r="M18" s="578"/>
      <c r="N18" s="392"/>
      <c r="O18" s="392"/>
      <c r="P18" s="259"/>
      <c r="Q18" s="259"/>
      <c r="R18" s="259"/>
      <c r="S18" s="392"/>
      <c r="T18" s="311"/>
      <c r="U18" s="147"/>
      <c r="V18" s="145"/>
    </row>
    <row r="19" spans="1:22" ht="20.25" customHeight="1" thickTop="1">
      <c r="A19" s="147"/>
      <c r="B19" s="145"/>
      <c r="C19" s="155"/>
      <c r="D19" s="393"/>
      <c r="E19" s="262"/>
      <c r="F19" s="174" t="s">
        <v>63</v>
      </c>
      <c r="G19" s="263"/>
      <c r="H19" s="615" t="s">
        <v>84</v>
      </c>
      <c r="I19" s="615"/>
      <c r="J19" s="615"/>
      <c r="K19" s="616"/>
      <c r="L19" s="569"/>
      <c r="M19" s="498"/>
      <c r="N19" s="35"/>
      <c r="O19" s="262"/>
      <c r="P19" s="394" t="s">
        <v>135</v>
      </c>
      <c r="Q19" s="460"/>
      <c r="R19" s="460"/>
      <c r="S19" s="395"/>
      <c r="T19" s="160"/>
      <c r="U19" s="147"/>
      <c r="V19" s="145"/>
    </row>
    <row r="20" spans="1:22" ht="12.75">
      <c r="A20" s="147"/>
      <c r="B20" s="145"/>
      <c r="C20" s="155"/>
      <c r="D20" s="536">
        <v>5</v>
      </c>
      <c r="E20" s="399">
        <v>1</v>
      </c>
      <c r="F20" s="35" t="s">
        <v>5</v>
      </c>
      <c r="G20" s="35"/>
      <c r="H20" s="35"/>
      <c r="I20" s="512">
        <v>0.2663999978688</v>
      </c>
      <c r="J20" s="54" t="s">
        <v>3</v>
      </c>
      <c r="K20" s="396"/>
      <c r="L20" s="577"/>
      <c r="M20" s="536">
        <f>D20</f>
        <v>5</v>
      </c>
      <c r="N20" s="399">
        <v>1</v>
      </c>
      <c r="O20" s="35" t="s">
        <v>79</v>
      </c>
      <c r="P20" s="35"/>
      <c r="Q20" s="519">
        <v>9.8</v>
      </c>
      <c r="R20" s="359" t="s">
        <v>59</v>
      </c>
      <c r="S20" s="182"/>
      <c r="T20" s="160"/>
      <c r="U20" s="147"/>
      <c r="V20" s="145"/>
    </row>
    <row r="21" spans="1:22" ht="12.75">
      <c r="A21" s="147"/>
      <c r="B21" s="145"/>
      <c r="C21" s="155"/>
      <c r="D21" s="576"/>
      <c r="E21" s="399">
        <v>2</v>
      </c>
      <c r="F21" s="35" t="s">
        <v>6</v>
      </c>
      <c r="G21" s="35"/>
      <c r="H21" s="35"/>
      <c r="I21" s="512">
        <v>0.259</v>
      </c>
      <c r="J21" s="54" t="s">
        <v>3</v>
      </c>
      <c r="K21" s="396"/>
      <c r="L21" s="577"/>
      <c r="M21" s="536"/>
      <c r="N21" s="399">
        <v>2</v>
      </c>
      <c r="O21" s="35" t="s">
        <v>82</v>
      </c>
      <c r="P21" s="35"/>
      <c r="Q21" s="519">
        <v>8.9</v>
      </c>
      <c r="R21" s="359" t="s">
        <v>59</v>
      </c>
      <c r="S21" s="182"/>
      <c r="T21" s="313"/>
      <c r="U21" s="147"/>
      <c r="V21" s="185"/>
    </row>
    <row r="22" spans="1:22" ht="12.75">
      <c r="A22" s="147"/>
      <c r="B22" s="145"/>
      <c r="C22" s="155"/>
      <c r="D22" s="576"/>
      <c r="E22" s="399">
        <v>3</v>
      </c>
      <c r="F22" s="35" t="s">
        <v>100</v>
      </c>
      <c r="G22" s="35"/>
      <c r="H22" s="35"/>
      <c r="I22" s="512">
        <v>0.2015999983872</v>
      </c>
      <c r="J22" s="54" t="s">
        <v>3</v>
      </c>
      <c r="K22" s="396"/>
      <c r="L22" s="577"/>
      <c r="M22" s="498"/>
      <c r="N22" s="399">
        <v>3</v>
      </c>
      <c r="O22" s="35" t="s">
        <v>80</v>
      </c>
      <c r="P22" s="35"/>
      <c r="Q22" s="520">
        <v>12</v>
      </c>
      <c r="R22" s="359" t="s">
        <v>145</v>
      </c>
      <c r="S22" s="397"/>
      <c r="T22" s="160"/>
      <c r="U22" s="147"/>
      <c r="V22" s="145"/>
    </row>
    <row r="23" spans="1:22" ht="12.75">
      <c r="A23" s="147"/>
      <c r="B23" s="145"/>
      <c r="C23" s="155"/>
      <c r="D23" s="576"/>
      <c r="E23" s="399">
        <v>4</v>
      </c>
      <c r="F23" s="35" t="s">
        <v>70</v>
      </c>
      <c r="G23" s="35"/>
      <c r="H23" s="35"/>
      <c r="I23" s="512">
        <v>0.233999998128</v>
      </c>
      <c r="J23" s="54" t="s">
        <v>3</v>
      </c>
      <c r="K23" s="396"/>
      <c r="L23" s="577"/>
      <c r="M23" s="498"/>
      <c r="N23" s="399">
        <v>4</v>
      </c>
      <c r="O23" s="35" t="s">
        <v>81</v>
      </c>
      <c r="P23" s="35"/>
      <c r="Q23" s="520">
        <v>12.8</v>
      </c>
      <c r="R23" s="359" t="s">
        <v>59</v>
      </c>
      <c r="S23" s="182"/>
      <c r="T23" s="160"/>
      <c r="U23" s="147"/>
      <c r="V23" s="145"/>
    </row>
    <row r="24" spans="1:22" ht="12.75">
      <c r="A24" s="147"/>
      <c r="B24" s="145"/>
      <c r="C24" s="155"/>
      <c r="D24" s="576"/>
      <c r="E24" s="399">
        <v>5</v>
      </c>
      <c r="F24" s="35" t="s">
        <v>66</v>
      </c>
      <c r="G24" s="35"/>
      <c r="H24" s="35"/>
      <c r="I24" s="512">
        <v>0.606</v>
      </c>
      <c r="J24" s="54" t="s">
        <v>3</v>
      </c>
      <c r="K24" s="182"/>
      <c r="L24" s="569"/>
      <c r="M24" s="498"/>
      <c r="N24" s="399">
        <v>5</v>
      </c>
      <c r="O24" s="398" t="s">
        <v>0</v>
      </c>
      <c r="P24" s="35"/>
      <c r="Q24" s="521">
        <v>1</v>
      </c>
      <c r="R24" s="54" t="s">
        <v>155</v>
      </c>
      <c r="S24" s="182"/>
      <c r="T24" s="160"/>
      <c r="U24" s="147"/>
      <c r="V24" s="145"/>
    </row>
    <row r="25" spans="1:22" ht="12.75">
      <c r="A25" s="147"/>
      <c r="B25" s="145"/>
      <c r="C25" s="155"/>
      <c r="D25" s="576"/>
      <c r="E25" s="399">
        <v>6</v>
      </c>
      <c r="F25" s="35" t="s">
        <v>101</v>
      </c>
      <c r="G25" s="35"/>
      <c r="H25" s="35"/>
      <c r="I25" s="512">
        <v>0.25487999796096</v>
      </c>
      <c r="J25" s="54" t="s">
        <v>3</v>
      </c>
      <c r="K25" s="182"/>
      <c r="L25" s="569"/>
      <c r="M25" s="498"/>
      <c r="N25" s="399">
        <v>5</v>
      </c>
      <c r="O25" s="35" t="s">
        <v>97</v>
      </c>
      <c r="P25" s="35"/>
      <c r="Q25" s="54">
        <v>9.8</v>
      </c>
      <c r="R25" s="359" t="s">
        <v>59</v>
      </c>
      <c r="S25" s="182"/>
      <c r="T25" s="160"/>
      <c r="U25" s="147"/>
      <c r="V25" s="145"/>
    </row>
    <row r="26" spans="1:22" s="439" customFormat="1" ht="15" customHeight="1">
      <c r="A26" s="434"/>
      <c r="B26" s="435"/>
      <c r="C26" s="436"/>
      <c r="D26" s="579"/>
      <c r="E26" s="437"/>
      <c r="F26" s="54" t="s">
        <v>186</v>
      </c>
      <c r="G26" s="54"/>
      <c r="H26" s="54"/>
      <c r="I26" s="507"/>
      <c r="J26" s="54" t="s">
        <v>3</v>
      </c>
      <c r="K26" s="406"/>
      <c r="L26" s="574"/>
      <c r="M26" s="573"/>
      <c r="N26" s="437"/>
      <c r="O26" s="54" t="s">
        <v>186</v>
      </c>
      <c r="P26" s="54"/>
      <c r="Q26" s="508"/>
      <c r="R26" s="359" t="s">
        <v>146</v>
      </c>
      <c r="S26" s="406"/>
      <c r="T26" s="438"/>
      <c r="U26" s="434"/>
      <c r="V26" s="435"/>
    </row>
    <row r="27" spans="1:22" ht="15.75" customHeight="1">
      <c r="A27" s="147"/>
      <c r="B27" s="145"/>
      <c r="C27" s="155"/>
      <c r="D27" s="576"/>
      <c r="E27" s="399">
        <v>7</v>
      </c>
      <c r="F27" s="54" t="s">
        <v>225</v>
      </c>
      <c r="G27" s="35"/>
      <c r="H27" s="35"/>
      <c r="I27" s="517"/>
      <c r="J27" s="54" t="s">
        <v>3</v>
      </c>
      <c r="K27" s="182"/>
      <c r="L27" s="569"/>
      <c r="M27" s="498"/>
      <c r="N27" s="399">
        <v>7</v>
      </c>
      <c r="O27" s="54" t="s">
        <v>226</v>
      </c>
      <c r="P27" s="35"/>
      <c r="Q27" s="508"/>
      <c r="R27" s="359" t="s">
        <v>146</v>
      </c>
      <c r="S27" s="182"/>
      <c r="T27" s="160"/>
      <c r="U27" s="147"/>
      <c r="V27" s="145"/>
    </row>
    <row r="28" spans="1:22" ht="3.75" customHeight="1" thickBot="1">
      <c r="A28" s="147"/>
      <c r="B28" s="145"/>
      <c r="C28" s="155"/>
      <c r="D28" s="393"/>
      <c r="E28" s="35"/>
      <c r="F28" s="35"/>
      <c r="G28" s="35"/>
      <c r="H28" s="35"/>
      <c r="I28" s="518"/>
      <c r="J28" s="54"/>
      <c r="K28" s="182"/>
      <c r="L28" s="569"/>
      <c r="M28" s="498"/>
      <c r="N28" s="35"/>
      <c r="O28" s="35"/>
      <c r="P28" s="35"/>
      <c r="Q28" s="54"/>
      <c r="R28" s="359"/>
      <c r="S28" s="182"/>
      <c r="T28" s="160"/>
      <c r="U28" s="147"/>
      <c r="V28" s="145"/>
    </row>
    <row r="29" spans="1:22" ht="17.25" customHeight="1" thickBot="1" thickTop="1">
      <c r="A29" s="147"/>
      <c r="B29" s="145"/>
      <c r="C29" s="155"/>
      <c r="D29" s="393"/>
      <c r="E29" s="35"/>
      <c r="F29" s="51" t="s">
        <v>182</v>
      </c>
      <c r="G29" s="35"/>
      <c r="H29" s="35"/>
      <c r="I29" s="514">
        <f>LOOKUP(D20,E20:E27,I20:I27)</f>
        <v>0.606</v>
      </c>
      <c r="J29" s="132" t="str">
        <f>LOOKUP(D20,E20:E27,J20:J27)</f>
        <v>kg/kWh</v>
      </c>
      <c r="K29" s="182"/>
      <c r="L29" s="569"/>
      <c r="M29" s="498"/>
      <c r="N29" s="35"/>
      <c r="O29" s="51" t="s">
        <v>185</v>
      </c>
      <c r="P29" s="35"/>
      <c r="Q29" s="131">
        <f>LOOKUP(M20,N20:N27,Q20:Q27)</f>
        <v>9.8</v>
      </c>
      <c r="R29" s="132" t="str">
        <f>LOOKUP(M20,N20:N27,R20:R27)</f>
        <v>kWh/l</v>
      </c>
      <c r="S29" s="182"/>
      <c r="T29" s="160"/>
      <c r="U29" s="147"/>
      <c r="V29" s="145"/>
    </row>
    <row r="30" spans="1:22" ht="7.5" customHeight="1" thickBot="1" thickTop="1">
      <c r="A30" s="147"/>
      <c r="B30" s="145"/>
      <c r="C30" s="155"/>
      <c r="D30" s="393"/>
      <c r="E30" s="274"/>
      <c r="F30" s="274"/>
      <c r="G30" s="274"/>
      <c r="H30" s="274"/>
      <c r="I30" s="274"/>
      <c r="J30" s="274"/>
      <c r="K30" s="275"/>
      <c r="L30" s="569"/>
      <c r="M30" s="575"/>
      <c r="N30" s="277"/>
      <c r="O30" s="277"/>
      <c r="P30" s="278"/>
      <c r="Q30" s="278"/>
      <c r="R30" s="277"/>
      <c r="S30" s="275"/>
      <c r="T30" s="160"/>
      <c r="U30" s="147"/>
      <c r="V30" s="145"/>
    </row>
    <row r="31" spans="1:22" ht="8.25" customHeight="1" thickTop="1">
      <c r="A31" s="147"/>
      <c r="B31" s="145"/>
      <c r="C31" s="155"/>
      <c r="D31" s="308"/>
      <c r="E31" s="52"/>
      <c r="F31" s="52"/>
      <c r="G31" s="52"/>
      <c r="H31" s="52"/>
      <c r="I31" s="52"/>
      <c r="J31" s="52"/>
      <c r="K31" s="52"/>
      <c r="L31" s="52"/>
      <c r="M31" s="52"/>
      <c r="N31" s="280"/>
      <c r="O31" s="465"/>
      <c r="P31" s="465"/>
      <c r="Q31" s="231"/>
      <c r="R31" s="231"/>
      <c r="S31" s="465"/>
      <c r="T31" s="160"/>
      <c r="U31" s="147"/>
      <c r="V31" s="145"/>
    </row>
    <row r="32" spans="1:26" s="2" customFormat="1" ht="15" customHeight="1">
      <c r="A32" s="145"/>
      <c r="B32" s="204"/>
      <c r="C32" s="151"/>
      <c r="D32" s="315"/>
      <c r="E32" s="315"/>
      <c r="F32" s="316"/>
      <c r="G32" s="303"/>
      <c r="H32" s="315"/>
      <c r="I32" s="303"/>
      <c r="J32" s="317"/>
      <c r="K32" s="318"/>
      <c r="L32" s="318"/>
      <c r="M32" s="303"/>
      <c r="N32" s="303"/>
      <c r="O32" s="303"/>
      <c r="P32" s="303"/>
      <c r="Q32" s="303"/>
      <c r="R32" s="303"/>
      <c r="S32" s="315"/>
      <c r="T32" s="154"/>
      <c r="U32" s="147"/>
      <c r="V32" s="145"/>
      <c r="W32" s="10"/>
      <c r="X32" s="10"/>
      <c r="Y32" s="10"/>
      <c r="Z32" s="10"/>
    </row>
    <row r="33" spans="1:26" s="1" customFormat="1" ht="16.5" customHeight="1">
      <c r="A33" s="140"/>
      <c r="B33" s="144"/>
      <c r="C33" s="210"/>
      <c r="D33" s="625" t="s">
        <v>153</v>
      </c>
      <c r="E33" s="626"/>
      <c r="F33" s="626"/>
      <c r="G33" s="626"/>
      <c r="H33" s="626"/>
      <c r="I33" s="626"/>
      <c r="J33" s="626"/>
      <c r="K33" s="626"/>
      <c r="L33" s="626"/>
      <c r="M33" s="626"/>
      <c r="N33" s="626"/>
      <c r="O33" s="626"/>
      <c r="P33" s="626"/>
      <c r="Q33" s="626"/>
      <c r="R33" s="626"/>
      <c r="S33" s="627"/>
      <c r="T33" s="211"/>
      <c r="U33" s="147"/>
      <c r="V33" s="140"/>
      <c r="W33" s="9"/>
      <c r="X33" s="9"/>
      <c r="Y33" s="9"/>
      <c r="Z33" s="9"/>
    </row>
    <row r="34" spans="1:26" s="1" customFormat="1" ht="13.5" customHeight="1">
      <c r="A34" s="140"/>
      <c r="B34" s="144"/>
      <c r="C34" s="210"/>
      <c r="D34" s="667"/>
      <c r="E34" s="668"/>
      <c r="F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9"/>
      <c r="T34" s="211"/>
      <c r="U34" s="147"/>
      <c r="V34" s="140"/>
      <c r="W34" s="9"/>
      <c r="X34" s="9"/>
      <c r="Y34" s="9"/>
      <c r="Z34" s="9"/>
    </row>
    <row r="35" spans="1:26" s="1" customFormat="1" ht="13.5" customHeight="1">
      <c r="A35" s="140"/>
      <c r="B35" s="144"/>
      <c r="C35" s="210"/>
      <c r="D35" s="667"/>
      <c r="E35" s="668"/>
      <c r="F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9"/>
      <c r="T35" s="211"/>
      <c r="U35" s="147"/>
      <c r="V35" s="140"/>
      <c r="W35" s="9"/>
      <c r="X35" s="9"/>
      <c r="Y35" s="9"/>
      <c r="Z35" s="9"/>
    </row>
    <row r="36" spans="1:26" s="1" customFormat="1" ht="12" customHeight="1">
      <c r="A36" s="140"/>
      <c r="B36" s="204"/>
      <c r="C36" s="210"/>
      <c r="D36" s="670"/>
      <c r="E36" s="671"/>
      <c r="F36" s="671"/>
      <c r="G36" s="671"/>
      <c r="H36" s="671"/>
      <c r="I36" s="671"/>
      <c r="J36" s="671"/>
      <c r="K36" s="671"/>
      <c r="L36" s="671"/>
      <c r="M36" s="671"/>
      <c r="N36" s="671"/>
      <c r="O36" s="671"/>
      <c r="P36" s="671"/>
      <c r="Q36" s="671"/>
      <c r="R36" s="671"/>
      <c r="S36" s="672"/>
      <c r="T36" s="211"/>
      <c r="U36" s="147"/>
      <c r="V36" s="140"/>
      <c r="W36" s="9"/>
      <c r="X36" s="9"/>
      <c r="Y36" s="9"/>
      <c r="Z36" s="9"/>
    </row>
    <row r="37" spans="1:22" ht="12.75">
      <c r="A37" s="140"/>
      <c r="B37" s="144"/>
      <c r="C37" s="155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160"/>
      <c r="U37" s="147"/>
      <c r="V37" s="140"/>
    </row>
    <row r="38" spans="1:22" ht="12.75">
      <c r="A38" s="140"/>
      <c r="B38" s="144"/>
      <c r="C38" s="155"/>
      <c r="D38" s="52"/>
      <c r="E38" s="400" t="s">
        <v>138</v>
      </c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158"/>
      <c r="U38" s="212"/>
      <c r="V38" s="140"/>
    </row>
    <row r="39" spans="1:22" ht="12.75">
      <c r="A39" s="140"/>
      <c r="B39" s="144"/>
      <c r="C39" s="155"/>
      <c r="D39" s="52"/>
      <c r="E39" s="163"/>
      <c r="F39" s="455"/>
      <c r="G39" s="52"/>
      <c r="H39" s="455"/>
      <c r="I39" s="52"/>
      <c r="J39" s="52"/>
      <c r="K39" s="465"/>
      <c r="L39" s="465"/>
      <c r="M39" s="52"/>
      <c r="N39" s="52"/>
      <c r="O39" s="52"/>
      <c r="P39" s="455"/>
      <c r="Q39" s="455"/>
      <c r="R39" s="455"/>
      <c r="S39" s="455"/>
      <c r="T39" s="160"/>
      <c r="U39" s="147"/>
      <c r="V39" s="140"/>
    </row>
    <row r="40" spans="1:22" ht="12.75">
      <c r="A40" s="140"/>
      <c r="B40" s="144"/>
      <c r="C40" s="155"/>
      <c r="D40" s="217"/>
      <c r="E40" s="753" t="s">
        <v>63</v>
      </c>
      <c r="F40" s="753"/>
      <c r="G40" s="454"/>
      <c r="H40" s="617" t="s">
        <v>75</v>
      </c>
      <c r="I40" s="617"/>
      <c r="J40" s="617"/>
      <c r="K40" s="454"/>
      <c r="L40" s="617" t="s">
        <v>53</v>
      </c>
      <c r="M40" s="617"/>
      <c r="N40" s="454"/>
      <c r="O40" s="733" t="s">
        <v>211</v>
      </c>
      <c r="P40" s="733"/>
      <c r="Q40" s="733"/>
      <c r="R40" s="655"/>
      <c r="S40" s="655"/>
      <c r="T40" s="160"/>
      <c r="U40" s="147"/>
      <c r="V40" s="219"/>
    </row>
    <row r="41" spans="1:22" ht="5.25" customHeight="1" thickBot="1">
      <c r="A41" s="140"/>
      <c r="B41" s="144"/>
      <c r="C41" s="155"/>
      <c r="D41" s="52"/>
      <c r="E41" s="455"/>
      <c r="F41" s="455"/>
      <c r="G41" s="52"/>
      <c r="H41" s="455"/>
      <c r="I41" s="52"/>
      <c r="J41" s="52"/>
      <c r="K41" s="220"/>
      <c r="L41" s="220"/>
      <c r="M41" s="163"/>
      <c r="N41" s="163"/>
      <c r="O41" s="163"/>
      <c r="P41" s="163"/>
      <c r="Q41" s="455"/>
      <c r="R41" s="455"/>
      <c r="S41" s="455"/>
      <c r="T41" s="160"/>
      <c r="U41" s="147"/>
      <c r="V41" s="140"/>
    </row>
    <row r="42" spans="1:22" ht="18.75" customHeight="1" thickBot="1" thickTop="1">
      <c r="A42" s="140"/>
      <c r="B42" s="144"/>
      <c r="C42" s="155"/>
      <c r="D42" s="52"/>
      <c r="E42" s="455"/>
      <c r="F42" s="455"/>
      <c r="G42" s="52"/>
      <c r="H42" s="619">
        <v>0</v>
      </c>
      <c r="I42" s="624"/>
      <c r="J42" s="620"/>
      <c r="K42" s="220"/>
      <c r="L42" s="621">
        <f>H42*Q29</f>
        <v>0</v>
      </c>
      <c r="M42" s="622"/>
      <c r="N42" s="163"/>
      <c r="O42" s="759">
        <f>L42*I29/1000</f>
        <v>0</v>
      </c>
      <c r="P42" s="760"/>
      <c r="Q42" s="761"/>
      <c r="R42" s="455"/>
      <c r="S42" s="455"/>
      <c r="T42" s="160"/>
      <c r="U42" s="147"/>
      <c r="V42" s="140"/>
    </row>
    <row r="43" spans="1:22" ht="8.25" customHeight="1" thickTop="1">
      <c r="A43" s="140"/>
      <c r="B43" s="144"/>
      <c r="C43" s="155"/>
      <c r="D43" s="52"/>
      <c r="E43" s="455"/>
      <c r="F43" s="455"/>
      <c r="G43" s="52"/>
      <c r="H43" s="455"/>
      <c r="I43" s="52"/>
      <c r="J43" s="52"/>
      <c r="K43" s="220"/>
      <c r="L43" s="220"/>
      <c r="M43" s="163"/>
      <c r="N43" s="163"/>
      <c r="O43" s="163"/>
      <c r="P43" s="455"/>
      <c r="Q43" s="455"/>
      <c r="R43" s="455"/>
      <c r="S43" s="455"/>
      <c r="T43" s="241"/>
      <c r="U43" s="147"/>
      <c r="V43" s="140"/>
    </row>
    <row r="44" spans="1:22" ht="8.25" customHeight="1">
      <c r="A44" s="140"/>
      <c r="B44" s="144"/>
      <c r="C44" s="221"/>
      <c r="D44" s="222"/>
      <c r="E44" s="223"/>
      <c r="F44" s="223"/>
      <c r="G44" s="222"/>
      <c r="H44" s="223"/>
      <c r="I44" s="222"/>
      <c r="J44" s="222"/>
      <c r="K44" s="224"/>
      <c r="L44" s="224"/>
      <c r="M44" s="222"/>
      <c r="N44" s="222"/>
      <c r="O44" s="222"/>
      <c r="P44" s="223"/>
      <c r="Q44" s="223"/>
      <c r="R44" s="223"/>
      <c r="S44" s="223"/>
      <c r="T44" s="225"/>
      <c r="U44" s="147"/>
      <c r="V44" s="140"/>
    </row>
    <row r="45" spans="1:22" ht="12.75">
      <c r="A45" s="140"/>
      <c r="B45" s="144"/>
      <c r="C45" s="155"/>
      <c r="D45" s="52"/>
      <c r="E45" s="400" t="s">
        <v>139</v>
      </c>
      <c r="F45" s="455"/>
      <c r="G45" s="52"/>
      <c r="H45" s="691" t="s">
        <v>83</v>
      </c>
      <c r="I45" s="691"/>
      <c r="J45" s="691"/>
      <c r="K45" s="454"/>
      <c r="L45" s="617" t="s">
        <v>136</v>
      </c>
      <c r="M45" s="617"/>
      <c r="N45" s="454"/>
      <c r="O45" s="220" t="s">
        <v>215</v>
      </c>
      <c r="P45" s="220"/>
      <c r="Q45" s="455"/>
      <c r="R45" s="455"/>
      <c r="S45" s="455"/>
      <c r="T45" s="160"/>
      <c r="U45" s="147"/>
      <c r="V45" s="140"/>
    </row>
    <row r="46" spans="1:22" ht="5.25" customHeight="1">
      <c r="A46" s="140"/>
      <c r="B46" s="144"/>
      <c r="C46" s="155"/>
      <c r="D46" s="52"/>
      <c r="E46" s="455"/>
      <c r="F46" s="455"/>
      <c r="G46" s="52"/>
      <c r="H46" s="455"/>
      <c r="I46" s="52"/>
      <c r="J46" s="52"/>
      <c r="K46" s="220"/>
      <c r="L46" s="220"/>
      <c r="M46" s="163"/>
      <c r="N46" s="163"/>
      <c r="O46" s="163"/>
      <c r="P46" s="163"/>
      <c r="Q46" s="455"/>
      <c r="R46" s="455"/>
      <c r="S46" s="455"/>
      <c r="T46" s="160"/>
      <c r="U46" s="147"/>
      <c r="V46" s="140"/>
    </row>
    <row r="47" spans="1:22" ht="18.75" customHeight="1">
      <c r="A47" s="140"/>
      <c r="B47" s="144"/>
      <c r="C47" s="155"/>
      <c r="D47" s="52"/>
      <c r="E47" s="163"/>
      <c r="F47" s="455"/>
      <c r="G47" s="52"/>
      <c r="H47" s="619">
        <v>0</v>
      </c>
      <c r="I47" s="624"/>
      <c r="J47" s="620"/>
      <c r="K47" s="226" t="s">
        <v>120</v>
      </c>
      <c r="L47" s="621">
        <f>H47*Q29</f>
        <v>0</v>
      </c>
      <c r="M47" s="622"/>
      <c r="N47" s="163"/>
      <c r="O47" s="756">
        <f>L47*I29/1000</f>
        <v>0</v>
      </c>
      <c r="P47" s="757"/>
      <c r="Q47" s="758"/>
      <c r="R47" s="455"/>
      <c r="S47" s="455"/>
      <c r="T47" s="160"/>
      <c r="U47" s="147"/>
      <c r="V47" s="140"/>
    </row>
    <row r="48" spans="1:22" ht="3" customHeight="1">
      <c r="A48" s="140"/>
      <c r="B48" s="144"/>
      <c r="C48" s="155"/>
      <c r="D48" s="52"/>
      <c r="E48" s="455"/>
      <c r="F48" s="455"/>
      <c r="G48" s="52"/>
      <c r="H48" s="455"/>
      <c r="I48" s="52"/>
      <c r="J48" s="52"/>
      <c r="K48" s="220"/>
      <c r="L48" s="220"/>
      <c r="M48" s="163"/>
      <c r="N48" s="163"/>
      <c r="O48" s="771"/>
      <c r="P48" s="655"/>
      <c r="Q48" s="455"/>
      <c r="R48" s="455"/>
      <c r="S48" s="455"/>
      <c r="T48" s="160"/>
      <c r="U48" s="147"/>
      <c r="V48" s="140"/>
    </row>
    <row r="49" spans="1:22" ht="6.75" customHeight="1">
      <c r="A49" s="140"/>
      <c r="B49" s="144"/>
      <c r="C49" s="155"/>
      <c r="D49" s="52"/>
      <c r="E49" s="455"/>
      <c r="F49" s="52"/>
      <c r="G49" s="52"/>
      <c r="H49" s="772" t="s">
        <v>69</v>
      </c>
      <c r="I49" s="772"/>
      <c r="J49" s="772"/>
      <c r="K49" s="453"/>
      <c r="L49" s="617" t="s">
        <v>69</v>
      </c>
      <c r="M49" s="617"/>
      <c r="N49" s="453"/>
      <c r="O49" s="691" t="s">
        <v>69</v>
      </c>
      <c r="P49" s="691"/>
      <c r="Q49" s="453"/>
      <c r="R49" s="453"/>
      <c r="S49" s="453"/>
      <c r="T49" s="160"/>
      <c r="U49" s="147"/>
      <c r="V49" s="219"/>
    </row>
    <row r="50" spans="1:22" ht="13.5" customHeight="1">
      <c r="A50" s="140"/>
      <c r="B50" s="144"/>
      <c r="C50" s="155"/>
      <c r="D50" s="52"/>
      <c r="E50" s="455"/>
      <c r="F50" s="455"/>
      <c r="G50" s="401" t="s">
        <v>120</v>
      </c>
      <c r="H50" s="755" t="s">
        <v>164</v>
      </c>
      <c r="I50" s="755"/>
      <c r="J50" s="755"/>
      <c r="K50" s="220"/>
      <c r="L50" s="220"/>
      <c r="M50" s="163"/>
      <c r="N50" s="163"/>
      <c r="O50" s="465" t="s">
        <v>223</v>
      </c>
      <c r="P50" s="580"/>
      <c r="Q50" s="455"/>
      <c r="R50" s="455"/>
      <c r="S50" s="455"/>
      <c r="T50" s="160"/>
      <c r="U50" s="147"/>
      <c r="V50" s="140"/>
    </row>
    <row r="51" spans="1:22" ht="4.5" customHeight="1" thickBot="1">
      <c r="A51" s="140"/>
      <c r="B51" s="144"/>
      <c r="C51" s="155"/>
      <c r="D51" s="52"/>
      <c r="E51" s="455"/>
      <c r="F51" s="455"/>
      <c r="G51" s="52"/>
      <c r="H51" s="755"/>
      <c r="I51" s="755"/>
      <c r="J51" s="755"/>
      <c r="K51" s="220"/>
      <c r="L51" s="220"/>
      <c r="M51" s="163"/>
      <c r="N51" s="163"/>
      <c r="O51" s="470"/>
      <c r="P51" s="470"/>
      <c r="Q51" s="455"/>
      <c r="R51" s="455"/>
      <c r="S51" s="455"/>
      <c r="T51" s="160"/>
      <c r="U51" s="147"/>
      <c r="V51" s="140"/>
    </row>
    <row r="52" spans="1:22" ht="16.5" customHeight="1" thickBot="1" thickTop="1">
      <c r="A52" s="140"/>
      <c r="B52" s="144"/>
      <c r="C52" s="155"/>
      <c r="D52" s="52"/>
      <c r="E52" s="654"/>
      <c r="F52" s="654"/>
      <c r="G52" s="457"/>
      <c r="H52" s="755"/>
      <c r="I52" s="755"/>
      <c r="J52" s="755"/>
      <c r="K52" s="453"/>
      <c r="L52" s="453"/>
      <c r="M52" s="453"/>
      <c r="N52" s="453"/>
      <c r="O52" s="759">
        <f>O42-O47</f>
        <v>0</v>
      </c>
      <c r="P52" s="760"/>
      <c r="Q52" s="761"/>
      <c r="R52" s="455"/>
      <c r="S52" s="455"/>
      <c r="T52" s="160"/>
      <c r="U52" s="147"/>
      <c r="V52" s="140"/>
    </row>
    <row r="53" spans="1:22" ht="13.5" thickTop="1">
      <c r="A53" s="140"/>
      <c r="B53" s="144"/>
      <c r="C53" s="155"/>
      <c r="D53" s="52"/>
      <c r="E53" s="457"/>
      <c r="F53" s="457"/>
      <c r="G53" s="457"/>
      <c r="H53" s="453"/>
      <c r="I53" s="453"/>
      <c r="J53" s="453"/>
      <c r="K53" s="453"/>
      <c r="L53" s="453"/>
      <c r="M53" s="453"/>
      <c r="N53" s="453"/>
      <c r="O53" s="471"/>
      <c r="P53" s="471"/>
      <c r="Q53" s="453"/>
      <c r="R53" s="453"/>
      <c r="S53" s="453"/>
      <c r="T53" s="160"/>
      <c r="U53" s="147"/>
      <c r="V53" s="140"/>
    </row>
    <row r="54" spans="1:22" ht="19.5" customHeight="1">
      <c r="A54" s="140"/>
      <c r="B54" s="144"/>
      <c r="C54" s="221"/>
      <c r="D54" s="222"/>
      <c r="E54" s="223"/>
      <c r="F54" s="223"/>
      <c r="G54" s="222"/>
      <c r="H54" s="223"/>
      <c r="I54" s="222"/>
      <c r="J54" s="222"/>
      <c r="K54" s="224"/>
      <c r="L54" s="765" t="s">
        <v>157</v>
      </c>
      <c r="M54" s="765"/>
      <c r="N54" s="222"/>
      <c r="O54" s="222"/>
      <c r="P54" s="223"/>
      <c r="Q54" s="223"/>
      <c r="R54" s="223"/>
      <c r="S54" s="223"/>
      <c r="T54" s="225"/>
      <c r="U54" s="147"/>
      <c r="V54" s="140"/>
    </row>
    <row r="55" spans="1:22" ht="12.75">
      <c r="A55" s="140"/>
      <c r="B55" s="144"/>
      <c r="C55" s="155"/>
      <c r="D55" s="52"/>
      <c r="E55" s="754" t="s">
        <v>144</v>
      </c>
      <c r="F55" s="754"/>
      <c r="G55" s="457"/>
      <c r="H55" s="617" t="s">
        <v>98</v>
      </c>
      <c r="I55" s="617"/>
      <c r="J55" s="617"/>
      <c r="K55" s="454"/>
      <c r="L55" s="656"/>
      <c r="M55" s="656"/>
      <c r="N55" s="454"/>
      <c r="O55" s="220" t="s">
        <v>215</v>
      </c>
      <c r="P55" s="220"/>
      <c r="Q55" s="453"/>
      <c r="R55" s="453"/>
      <c r="S55" s="231"/>
      <c r="T55" s="160"/>
      <c r="U55" s="147"/>
      <c r="V55" s="140"/>
    </row>
    <row r="56" spans="1:22" ht="7.5" customHeight="1">
      <c r="A56" s="140"/>
      <c r="B56" s="144"/>
      <c r="C56" s="155"/>
      <c r="D56" s="52"/>
      <c r="E56" s="455"/>
      <c r="F56" s="455"/>
      <c r="G56" s="455"/>
      <c r="H56" s="455"/>
      <c r="I56" s="52"/>
      <c r="J56" s="52"/>
      <c r="K56" s="220"/>
      <c r="L56" s="220"/>
      <c r="M56" s="163"/>
      <c r="N56" s="163"/>
      <c r="O56" s="163"/>
      <c r="P56" s="163"/>
      <c r="Q56" s="231"/>
      <c r="R56" s="455"/>
      <c r="S56" s="455"/>
      <c r="T56" s="160"/>
      <c r="U56" s="147"/>
      <c r="V56" s="140"/>
    </row>
    <row r="57" spans="1:22" ht="15.75" customHeight="1">
      <c r="A57" s="140"/>
      <c r="B57" s="144"/>
      <c r="C57" s="155"/>
      <c r="D57" s="52"/>
      <c r="E57" s="455"/>
      <c r="F57" s="455"/>
      <c r="G57" s="52"/>
      <c r="H57" s="701">
        <v>0</v>
      </c>
      <c r="I57" s="702"/>
      <c r="J57" s="703"/>
      <c r="K57" s="220"/>
      <c r="L57" s="621">
        <f>H57*Q72</f>
        <v>0</v>
      </c>
      <c r="M57" s="622"/>
      <c r="N57" s="163"/>
      <c r="O57" s="762">
        <f>L57*I72/1000</f>
        <v>0</v>
      </c>
      <c r="P57" s="763"/>
      <c r="Q57" s="764"/>
      <c r="R57" s="455"/>
      <c r="S57" s="455"/>
      <c r="T57" s="160"/>
      <c r="U57" s="147"/>
      <c r="V57" s="140"/>
    </row>
    <row r="58" spans="1:22" ht="12.75">
      <c r="A58" s="140"/>
      <c r="B58" s="144"/>
      <c r="C58" s="155"/>
      <c r="D58" s="52"/>
      <c r="E58" s="455"/>
      <c r="F58" s="455"/>
      <c r="G58" s="52"/>
      <c r="H58" s="232"/>
      <c r="I58" s="232"/>
      <c r="J58" s="232"/>
      <c r="K58" s="220"/>
      <c r="L58" s="233"/>
      <c r="M58" s="233"/>
      <c r="N58" s="163"/>
      <c r="O58" s="769" t="s">
        <v>224</v>
      </c>
      <c r="P58" s="769"/>
      <c r="Q58" s="769"/>
      <c r="R58" s="455"/>
      <c r="S58" s="455"/>
      <c r="T58" s="160"/>
      <c r="U58" s="147"/>
      <c r="V58" s="140"/>
    </row>
    <row r="59" spans="1:22" ht="16.5" customHeight="1">
      <c r="A59" s="140"/>
      <c r="B59" s="144"/>
      <c r="C59" s="155"/>
      <c r="D59" s="52"/>
      <c r="E59" s="455"/>
      <c r="F59" s="455"/>
      <c r="G59" s="52"/>
      <c r="H59" s="232"/>
      <c r="I59" s="232"/>
      <c r="J59" s="232"/>
      <c r="K59" s="220"/>
      <c r="L59" s="233"/>
      <c r="M59" s="233"/>
      <c r="N59" s="163"/>
      <c r="O59" s="770"/>
      <c r="P59" s="770"/>
      <c r="Q59" s="770"/>
      <c r="R59" s="455"/>
      <c r="S59" s="455"/>
      <c r="T59" s="160"/>
      <c r="U59" s="147"/>
      <c r="V59" s="140"/>
    </row>
    <row r="60" spans="1:22" ht="4.5" customHeight="1" thickBot="1">
      <c r="A60" s="140"/>
      <c r="B60" s="144"/>
      <c r="C60" s="155"/>
      <c r="D60" s="52"/>
      <c r="E60" s="455"/>
      <c r="F60" s="455"/>
      <c r="G60" s="52"/>
      <c r="H60" s="232"/>
      <c r="I60" s="232"/>
      <c r="J60" s="232"/>
      <c r="K60" s="220"/>
      <c r="L60" s="233"/>
      <c r="M60" s="233"/>
      <c r="N60" s="163"/>
      <c r="O60" s="469"/>
      <c r="P60" s="469"/>
      <c r="Q60" s="455"/>
      <c r="R60" s="455"/>
      <c r="S60" s="455"/>
      <c r="T60" s="160"/>
      <c r="U60" s="147"/>
      <c r="V60" s="140"/>
    </row>
    <row r="61" spans="1:22" ht="16.5" customHeight="1" thickBot="1" thickTop="1">
      <c r="A61" s="140"/>
      <c r="B61" s="144"/>
      <c r="C61" s="155"/>
      <c r="D61" s="52"/>
      <c r="E61" s="455"/>
      <c r="F61" s="455"/>
      <c r="G61" s="52"/>
      <c r="H61" s="326"/>
      <c r="I61" s="326"/>
      <c r="J61" s="326"/>
      <c r="K61" s="453"/>
      <c r="L61" s="453"/>
      <c r="M61" s="453"/>
      <c r="N61" s="453"/>
      <c r="O61" s="766">
        <f>O42-O57</f>
        <v>0</v>
      </c>
      <c r="P61" s="767"/>
      <c r="Q61" s="768"/>
      <c r="R61" s="455"/>
      <c r="S61" s="455"/>
      <c r="T61" s="160"/>
      <c r="U61" s="147"/>
      <c r="V61" s="140"/>
    </row>
    <row r="62" spans="1:22" ht="14.25" thickBot="1" thickTop="1">
      <c r="A62" s="140"/>
      <c r="B62" s="144"/>
      <c r="C62" s="155"/>
      <c r="D62" s="52"/>
      <c r="E62" s="455"/>
      <c r="F62" s="455"/>
      <c r="G62" s="52"/>
      <c r="H62" s="326"/>
      <c r="I62" s="326"/>
      <c r="J62" s="326"/>
      <c r="K62" s="453"/>
      <c r="L62" s="453"/>
      <c r="M62" s="453"/>
      <c r="N62" s="402"/>
      <c r="O62" s="403"/>
      <c r="P62" s="404"/>
      <c r="Q62" s="455"/>
      <c r="R62" s="455"/>
      <c r="S62" s="455"/>
      <c r="T62" s="160"/>
      <c r="U62" s="147"/>
      <c r="V62" s="140"/>
    </row>
    <row r="63" spans="1:22" ht="20.25" customHeight="1" thickTop="1">
      <c r="A63" s="347"/>
      <c r="B63" s="144"/>
      <c r="C63" s="155"/>
      <c r="D63" s="393"/>
      <c r="E63" s="262"/>
      <c r="F63" s="174" t="s">
        <v>63</v>
      </c>
      <c r="G63" s="263"/>
      <c r="H63" s="263"/>
      <c r="I63" s="174" t="s">
        <v>99</v>
      </c>
      <c r="J63" s="174"/>
      <c r="K63" s="264"/>
      <c r="L63" s="569"/>
      <c r="M63" s="498"/>
      <c r="N63" s="35"/>
      <c r="O63" s="35"/>
      <c r="P63" s="615" t="s">
        <v>135</v>
      </c>
      <c r="Q63" s="615"/>
      <c r="R63" s="615"/>
      <c r="S63" s="405"/>
      <c r="T63" s="247"/>
      <c r="U63" s="147"/>
      <c r="V63" s="347"/>
    </row>
    <row r="64" spans="1:22" ht="12.75">
      <c r="A64" s="347"/>
      <c r="B64" s="144"/>
      <c r="C64" s="155"/>
      <c r="D64" s="536">
        <v>1</v>
      </c>
      <c r="E64" s="399">
        <v>1</v>
      </c>
      <c r="F64" s="35" t="s">
        <v>5</v>
      </c>
      <c r="G64" s="35"/>
      <c r="H64" s="35"/>
      <c r="I64" s="513">
        <v>0.266</v>
      </c>
      <c r="J64" s="54" t="s">
        <v>3</v>
      </c>
      <c r="K64" s="182"/>
      <c r="L64" s="569"/>
      <c r="M64" s="536">
        <f>D64</f>
        <v>1</v>
      </c>
      <c r="N64" s="399">
        <v>1</v>
      </c>
      <c r="O64" s="35" t="s">
        <v>79</v>
      </c>
      <c r="P64" s="35"/>
      <c r="Q64" s="519">
        <v>9.8</v>
      </c>
      <c r="R64" s="359" t="s">
        <v>59</v>
      </c>
      <c r="S64" s="182"/>
      <c r="T64" s="247"/>
      <c r="U64" s="147"/>
      <c r="V64" s="347"/>
    </row>
    <row r="65" spans="1:22" ht="12.75">
      <c r="A65" s="347"/>
      <c r="B65" s="144"/>
      <c r="C65" s="155"/>
      <c r="D65" s="576"/>
      <c r="E65" s="399">
        <v>2</v>
      </c>
      <c r="F65" s="35" t="s">
        <v>6</v>
      </c>
      <c r="G65" s="35"/>
      <c r="H65" s="35"/>
      <c r="I65" s="513">
        <v>0.259</v>
      </c>
      <c r="J65" s="54" t="s">
        <v>3</v>
      </c>
      <c r="K65" s="182"/>
      <c r="L65" s="569"/>
      <c r="M65" s="498"/>
      <c r="N65" s="399">
        <v>2</v>
      </c>
      <c r="O65" s="35" t="s">
        <v>82</v>
      </c>
      <c r="P65" s="35"/>
      <c r="Q65" s="519">
        <v>8.9</v>
      </c>
      <c r="R65" s="359" t="s">
        <v>59</v>
      </c>
      <c r="S65" s="182"/>
      <c r="T65" s="247"/>
      <c r="U65" s="147"/>
      <c r="V65" s="347"/>
    </row>
    <row r="66" spans="1:22" ht="12.75">
      <c r="A66" s="347"/>
      <c r="B66" s="144"/>
      <c r="C66" s="155"/>
      <c r="D66" s="576"/>
      <c r="E66" s="399">
        <v>3</v>
      </c>
      <c r="F66" s="35" t="s">
        <v>133</v>
      </c>
      <c r="G66" s="35"/>
      <c r="H66" s="35"/>
      <c r="I66" s="512">
        <v>0.202</v>
      </c>
      <c r="J66" s="54" t="s">
        <v>3</v>
      </c>
      <c r="K66" s="182"/>
      <c r="L66" s="569"/>
      <c r="M66" s="498"/>
      <c r="N66" s="399">
        <v>3</v>
      </c>
      <c r="O66" s="35" t="s">
        <v>80</v>
      </c>
      <c r="P66" s="35"/>
      <c r="Q66" s="520">
        <v>12</v>
      </c>
      <c r="R66" s="359" t="s">
        <v>145</v>
      </c>
      <c r="S66" s="182"/>
      <c r="T66" s="247"/>
      <c r="U66" s="147"/>
      <c r="V66" s="347"/>
    </row>
    <row r="67" spans="1:22" ht="12.75">
      <c r="A67" s="347"/>
      <c r="B67" s="144"/>
      <c r="C67" s="155"/>
      <c r="D67" s="576"/>
      <c r="E67" s="399">
        <v>4</v>
      </c>
      <c r="F67" s="35" t="s">
        <v>70</v>
      </c>
      <c r="G67" s="35"/>
      <c r="H67" s="35"/>
      <c r="I67" s="513">
        <v>0.234</v>
      </c>
      <c r="J67" s="54" t="s">
        <v>3</v>
      </c>
      <c r="K67" s="182"/>
      <c r="L67" s="569"/>
      <c r="M67" s="498"/>
      <c r="N67" s="399">
        <v>4</v>
      </c>
      <c r="O67" s="35" t="s">
        <v>81</v>
      </c>
      <c r="P67" s="35"/>
      <c r="Q67" s="520">
        <v>12.8</v>
      </c>
      <c r="R67" s="359" t="s">
        <v>59</v>
      </c>
      <c r="S67" s="182"/>
      <c r="T67" s="247"/>
      <c r="U67" s="147"/>
      <c r="V67" s="347"/>
    </row>
    <row r="68" spans="1:22" ht="12.75">
      <c r="A68" s="347"/>
      <c r="B68" s="144"/>
      <c r="C68" s="155"/>
      <c r="D68" s="576"/>
      <c r="E68" s="399">
        <v>5</v>
      </c>
      <c r="F68" s="35" t="s">
        <v>66</v>
      </c>
      <c r="G68" s="35"/>
      <c r="H68" s="35"/>
      <c r="I68" s="512">
        <v>0.606</v>
      </c>
      <c r="J68" s="54" t="s">
        <v>3</v>
      </c>
      <c r="K68" s="182"/>
      <c r="L68" s="569"/>
      <c r="M68" s="498"/>
      <c r="N68" s="399">
        <v>5</v>
      </c>
      <c r="O68" s="398" t="s">
        <v>0</v>
      </c>
      <c r="P68" s="35"/>
      <c r="Q68" s="523">
        <v>1</v>
      </c>
      <c r="R68" s="54" t="s">
        <v>150</v>
      </c>
      <c r="S68" s="182"/>
      <c r="T68" s="247"/>
      <c r="U68" s="147"/>
      <c r="V68" s="347"/>
    </row>
    <row r="69" spans="1:22" ht="12.75">
      <c r="A69" s="347"/>
      <c r="B69" s="144"/>
      <c r="C69" s="155"/>
      <c r="D69" s="576"/>
      <c r="E69" s="399">
        <v>6</v>
      </c>
      <c r="F69" s="35" t="s">
        <v>101</v>
      </c>
      <c r="G69" s="35"/>
      <c r="H69" s="35"/>
      <c r="I69" s="512">
        <v>0.255</v>
      </c>
      <c r="J69" s="54" t="s">
        <v>3</v>
      </c>
      <c r="K69" s="182"/>
      <c r="L69" s="569"/>
      <c r="M69" s="498"/>
      <c r="N69" s="399">
        <v>6</v>
      </c>
      <c r="O69" s="35" t="s">
        <v>97</v>
      </c>
      <c r="P69" s="35"/>
      <c r="Q69" s="54">
        <v>9.8</v>
      </c>
      <c r="R69" s="359" t="s">
        <v>59</v>
      </c>
      <c r="S69" s="182"/>
      <c r="T69" s="247"/>
      <c r="U69" s="147"/>
      <c r="V69" s="347"/>
    </row>
    <row r="70" spans="1:22" ht="12.75" customHeight="1">
      <c r="A70" s="347"/>
      <c r="B70" s="144"/>
      <c r="C70" s="155"/>
      <c r="D70" s="576"/>
      <c r="E70" s="399">
        <v>7</v>
      </c>
      <c r="F70" s="35" t="s">
        <v>137</v>
      </c>
      <c r="G70" s="35"/>
      <c r="H70" s="35"/>
      <c r="I70" s="522"/>
      <c r="J70" s="54" t="s">
        <v>3</v>
      </c>
      <c r="K70" s="182"/>
      <c r="L70" s="569"/>
      <c r="M70" s="498"/>
      <c r="N70" s="399">
        <v>7</v>
      </c>
      <c r="O70" s="35" t="s">
        <v>226</v>
      </c>
      <c r="P70" s="35"/>
      <c r="Q70" s="508">
        <v>0</v>
      </c>
      <c r="R70" s="359" t="s">
        <v>156</v>
      </c>
      <c r="S70" s="182"/>
      <c r="T70" s="247"/>
      <c r="U70" s="147"/>
      <c r="V70" s="347"/>
    </row>
    <row r="71" spans="1:22" ht="5.25" customHeight="1" thickBot="1">
      <c r="A71" s="347"/>
      <c r="B71" s="144"/>
      <c r="C71" s="155"/>
      <c r="D71" s="393"/>
      <c r="E71" s="35"/>
      <c r="F71" s="35"/>
      <c r="G71" s="35"/>
      <c r="H71" s="35"/>
      <c r="I71" s="515"/>
      <c r="J71" s="54"/>
      <c r="K71" s="182"/>
      <c r="L71" s="569"/>
      <c r="M71" s="498"/>
      <c r="N71" s="35"/>
      <c r="O71" s="35"/>
      <c r="P71" s="35"/>
      <c r="Q71" s="54"/>
      <c r="R71" s="524"/>
      <c r="S71" s="182"/>
      <c r="T71" s="247"/>
      <c r="U71" s="147"/>
      <c r="V71" s="347"/>
    </row>
    <row r="72" spans="1:22" ht="16.5" customHeight="1" thickBot="1" thickTop="1">
      <c r="A72" s="347"/>
      <c r="B72" s="144"/>
      <c r="C72" s="155"/>
      <c r="D72" s="393"/>
      <c r="E72" s="35"/>
      <c r="F72" s="51" t="s">
        <v>182</v>
      </c>
      <c r="G72" s="35"/>
      <c r="H72" s="35"/>
      <c r="I72" s="509">
        <f>LOOKUP(D64,E64:E70,I64:I70)</f>
        <v>0.266</v>
      </c>
      <c r="J72" s="510" t="str">
        <f>LOOKUP(D64,E64:E70,J64:J70)</f>
        <v>kg/kWh</v>
      </c>
      <c r="K72" s="406"/>
      <c r="L72" s="574"/>
      <c r="M72" s="573"/>
      <c r="N72" s="54"/>
      <c r="O72" s="97" t="s">
        <v>185</v>
      </c>
      <c r="P72" s="54"/>
      <c r="Q72" s="131">
        <f>LOOKUP(M64,N64:N70,Q64:Q70)</f>
        <v>9.8</v>
      </c>
      <c r="R72" s="132" t="str">
        <f>LOOKUP(M64,N64:N70,R64:R70)</f>
        <v>kWh/l</v>
      </c>
      <c r="S72" s="182"/>
      <c r="T72" s="247"/>
      <c r="U72" s="147"/>
      <c r="V72" s="347"/>
    </row>
    <row r="73" spans="1:22" ht="14.25" thickBot="1" thickTop="1">
      <c r="A73" s="347"/>
      <c r="B73" s="144"/>
      <c r="C73" s="155"/>
      <c r="D73" s="393"/>
      <c r="E73" s="274"/>
      <c r="F73" s="274"/>
      <c r="G73" s="274"/>
      <c r="H73" s="274"/>
      <c r="I73" s="274"/>
      <c r="J73" s="274"/>
      <c r="K73" s="275"/>
      <c r="L73" s="569"/>
      <c r="M73" s="575"/>
      <c r="N73" s="277"/>
      <c r="O73" s="277"/>
      <c r="P73" s="278"/>
      <c r="Q73" s="278"/>
      <c r="R73" s="277"/>
      <c r="S73" s="182"/>
      <c r="T73" s="247"/>
      <c r="U73" s="147"/>
      <c r="V73" s="347"/>
    </row>
    <row r="74" spans="1:22" ht="65.25" customHeight="1" thickTop="1">
      <c r="A74" s="347"/>
      <c r="B74" s="144"/>
      <c r="C74" s="167"/>
      <c r="D74" s="407"/>
      <c r="E74" s="407"/>
      <c r="F74" s="407"/>
      <c r="G74" s="407"/>
      <c r="H74" s="407"/>
      <c r="I74" s="407"/>
      <c r="J74" s="407"/>
      <c r="K74" s="407"/>
      <c r="L74" s="407"/>
      <c r="M74" s="407"/>
      <c r="N74" s="407"/>
      <c r="O74" s="407"/>
      <c r="P74" s="407"/>
      <c r="Q74" s="407"/>
      <c r="R74" s="407"/>
      <c r="S74" s="408"/>
      <c r="T74" s="409"/>
      <c r="U74" s="147"/>
      <c r="V74" s="347"/>
    </row>
    <row r="75" spans="1:22" ht="13.5" thickBot="1">
      <c r="A75" s="140"/>
      <c r="B75" s="289"/>
      <c r="C75" s="290"/>
      <c r="D75" s="290"/>
      <c r="E75" s="291"/>
      <c r="F75" s="291"/>
      <c r="G75" s="290"/>
      <c r="H75" s="291"/>
      <c r="I75" s="290"/>
      <c r="J75" s="290"/>
      <c r="K75" s="292"/>
      <c r="L75" s="292"/>
      <c r="M75" s="290"/>
      <c r="N75" s="290"/>
      <c r="O75" s="290"/>
      <c r="P75" s="291"/>
      <c r="Q75" s="291"/>
      <c r="R75" s="291"/>
      <c r="S75" s="291"/>
      <c r="T75" s="290"/>
      <c r="U75" s="293"/>
      <c r="V75" s="140"/>
    </row>
    <row r="76" spans="1:22" ht="13.5" thickTop="1">
      <c r="A76" s="347"/>
      <c r="B76" s="347"/>
      <c r="C76" s="347"/>
      <c r="D76" s="347"/>
      <c r="E76" s="347"/>
      <c r="F76" s="347"/>
      <c r="G76" s="347"/>
      <c r="H76" s="347"/>
      <c r="I76" s="347"/>
      <c r="J76" s="347"/>
      <c r="K76" s="347"/>
      <c r="L76" s="347"/>
      <c r="M76" s="347"/>
      <c r="N76" s="347"/>
      <c r="O76" s="347"/>
      <c r="P76" s="347"/>
      <c r="Q76" s="347"/>
      <c r="R76" s="347"/>
      <c r="S76" s="347"/>
      <c r="T76" s="347"/>
      <c r="U76" s="347"/>
      <c r="V76" s="347"/>
    </row>
  </sheetData>
  <sheetProtection password="CC98" sheet="1" objects="1" scenarios="1" selectLockedCells="1"/>
  <mergeCells count="38">
    <mergeCell ref="O61:Q61"/>
    <mergeCell ref="O58:Q59"/>
    <mergeCell ref="O48:P48"/>
    <mergeCell ref="O49:P49"/>
    <mergeCell ref="H49:J49"/>
    <mergeCell ref="O42:Q42"/>
    <mergeCell ref="O40:Q40"/>
    <mergeCell ref="O47:Q47"/>
    <mergeCell ref="O52:Q52"/>
    <mergeCell ref="O57:Q57"/>
    <mergeCell ref="L54:M55"/>
    <mergeCell ref="H47:J47"/>
    <mergeCell ref="L47:M47"/>
    <mergeCell ref="E40:F40"/>
    <mergeCell ref="H19:K19"/>
    <mergeCell ref="E55:F55"/>
    <mergeCell ref="H55:J55"/>
    <mergeCell ref="H50:J52"/>
    <mergeCell ref="E52:F52"/>
    <mergeCell ref="H45:J45"/>
    <mergeCell ref="P63:R63"/>
    <mergeCell ref="H40:J40"/>
    <mergeCell ref="L40:M40"/>
    <mergeCell ref="R40:S40"/>
    <mergeCell ref="H42:J42"/>
    <mergeCell ref="L42:M42"/>
    <mergeCell ref="L45:M45"/>
    <mergeCell ref="L49:M49"/>
    <mergeCell ref="H57:J57"/>
    <mergeCell ref="L57:M57"/>
    <mergeCell ref="D8:E8"/>
    <mergeCell ref="D10:E10"/>
    <mergeCell ref="F8:S8"/>
    <mergeCell ref="F10:S10"/>
    <mergeCell ref="D33:S33"/>
    <mergeCell ref="D34:S36"/>
    <mergeCell ref="K15:M16"/>
    <mergeCell ref="O15:R16"/>
  </mergeCells>
  <printOptions/>
  <pageMargins left="0.7" right="0.7" top="0.787401575" bottom="0.787401575" header="0.3" footer="0.3"/>
  <pageSetup fitToHeight="1" fitToWidth="1" horizontalDpi="600" verticalDpi="600" orientation="portrait" paperSize="9" scale="42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2">
    <tabColor rgb="FF00B0F0"/>
    <pageSetUpPr fitToPage="1"/>
  </sheetPr>
  <dimension ref="A1:AA188"/>
  <sheetViews>
    <sheetView zoomScalePageLayoutView="0" workbookViewId="0" topLeftCell="A10">
      <selection activeCell="L26" sqref="L26:M26"/>
    </sheetView>
  </sheetViews>
  <sheetFormatPr defaultColWidth="11.421875" defaultRowHeight="12.75"/>
  <cols>
    <col min="1" max="2" width="2.7109375" style="1" customWidth="1"/>
    <col min="3" max="3" width="2.8515625" style="1" customWidth="1"/>
    <col min="4" max="4" width="5.57421875" style="1" customWidth="1"/>
    <col min="5" max="5" width="13.57421875" style="1" customWidth="1"/>
    <col min="6" max="6" width="6.8515625" style="1" customWidth="1"/>
    <col min="7" max="7" width="3.57421875" style="1" customWidth="1"/>
    <col min="8" max="8" width="12.7109375" style="1" customWidth="1"/>
    <col min="9" max="9" width="8.8515625" style="1" customWidth="1"/>
    <col min="10" max="11" width="5.7109375" style="1" customWidth="1"/>
    <col min="12" max="12" width="3.7109375" style="1" customWidth="1"/>
    <col min="13" max="13" width="25.7109375" style="1" customWidth="1"/>
    <col min="14" max="14" width="10.28125" style="1" customWidth="1"/>
    <col min="15" max="15" width="6.421875" style="1" customWidth="1"/>
    <col min="16" max="16" width="7.7109375" style="1" customWidth="1"/>
    <col min="17" max="17" width="12.140625" style="1" customWidth="1"/>
    <col min="18" max="18" width="34.8515625" style="1" customWidth="1"/>
    <col min="19" max="19" width="3.28125" style="1" customWidth="1"/>
    <col min="20" max="20" width="3.8515625" style="1" customWidth="1"/>
    <col min="21" max="26" width="11.421875" style="1" customWidth="1"/>
    <col min="27" max="27" width="18.57421875" style="1" customWidth="1"/>
    <col min="28" max="16384" width="11.421875" style="1" customWidth="1"/>
  </cols>
  <sheetData>
    <row r="1" spans="1:25" ht="23.25" customHeight="1" thickBo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9"/>
      <c r="W1" s="9"/>
      <c r="X1" s="9"/>
      <c r="Y1" s="9"/>
    </row>
    <row r="2" spans="1:25" ht="13.5" customHeight="1" thickTop="1">
      <c r="A2" s="140"/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140"/>
      <c r="V2" s="9"/>
      <c r="W2" s="9"/>
      <c r="X2" s="9"/>
      <c r="Y2" s="9"/>
    </row>
    <row r="3" spans="1:25" ht="12.75">
      <c r="A3" s="140"/>
      <c r="B3" s="144"/>
      <c r="C3" s="299"/>
      <c r="D3" s="146" t="s">
        <v>9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145"/>
      <c r="T3" s="147"/>
      <c r="U3" s="140"/>
      <c r="V3" s="9"/>
      <c r="W3" s="9"/>
      <c r="X3" s="9"/>
      <c r="Y3" s="9"/>
    </row>
    <row r="4" spans="1:25" ht="12.75">
      <c r="A4" s="140"/>
      <c r="B4" s="144"/>
      <c r="C4" s="145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145"/>
      <c r="T4" s="147"/>
      <c r="U4" s="140"/>
      <c r="V4" s="9"/>
      <c r="W4" s="9"/>
      <c r="X4" s="9"/>
      <c r="Y4" s="9"/>
    </row>
    <row r="5" spans="1:25" ht="12.75">
      <c r="A5" s="147"/>
      <c r="B5" s="145"/>
      <c r="C5" s="145"/>
      <c r="D5" s="146" t="s">
        <v>47</v>
      </c>
      <c r="E5" s="146"/>
      <c r="F5" s="299"/>
      <c r="G5" s="299"/>
      <c r="H5" s="299"/>
      <c r="I5" s="299"/>
      <c r="J5" s="300"/>
      <c r="K5" s="300"/>
      <c r="L5" s="299"/>
      <c r="M5" s="299"/>
      <c r="N5" s="299"/>
      <c r="O5" s="299"/>
      <c r="P5" s="299"/>
      <c r="Q5" s="299"/>
      <c r="R5" s="299"/>
      <c r="S5" s="145"/>
      <c r="T5" s="147"/>
      <c r="U5" s="140"/>
      <c r="V5" s="9"/>
      <c r="W5" s="9"/>
      <c r="X5" s="9"/>
      <c r="Y5" s="9"/>
    </row>
    <row r="6" spans="1:25" ht="6.75" customHeight="1">
      <c r="A6" s="147"/>
      <c r="B6" s="145"/>
      <c r="C6" s="145"/>
      <c r="D6" s="146"/>
      <c r="E6" s="146"/>
      <c r="F6" s="299"/>
      <c r="G6" s="299"/>
      <c r="H6" s="299"/>
      <c r="I6" s="299"/>
      <c r="J6" s="300"/>
      <c r="K6" s="300"/>
      <c r="L6" s="299"/>
      <c r="M6" s="299"/>
      <c r="N6" s="299"/>
      <c r="O6" s="299"/>
      <c r="P6" s="299"/>
      <c r="Q6" s="299"/>
      <c r="R6" s="299"/>
      <c r="S6" s="145"/>
      <c r="T6" s="147"/>
      <c r="U6" s="140"/>
      <c r="V6" s="9"/>
      <c r="W6" s="9"/>
      <c r="X6" s="9"/>
      <c r="Y6" s="9"/>
    </row>
    <row r="7" spans="1:26" s="99" customFormat="1" ht="5.25" customHeight="1">
      <c r="A7" s="147"/>
      <c r="B7" s="145"/>
      <c r="C7" s="151"/>
      <c r="D7" s="302"/>
      <c r="E7" s="15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3"/>
      <c r="T7" s="488"/>
      <c r="U7" s="479"/>
      <c r="V7" s="145"/>
      <c r="W7" s="100"/>
      <c r="X7" s="100"/>
      <c r="Y7" s="98"/>
      <c r="Z7" s="98"/>
    </row>
    <row r="8" spans="1:26" s="99" customFormat="1" ht="12.75">
      <c r="A8" s="147"/>
      <c r="B8" s="145"/>
      <c r="C8" s="155"/>
      <c r="D8" s="659" t="s">
        <v>236</v>
      </c>
      <c r="E8" s="659"/>
      <c r="F8" s="681" t="str">
        <f>Kraftstoffanwendungen!F8</f>
        <v>Bitte tragen Sie den Namen der Institution ein</v>
      </c>
      <c r="G8" s="750"/>
      <c r="H8" s="750"/>
      <c r="I8" s="750"/>
      <c r="J8" s="750"/>
      <c r="K8" s="750"/>
      <c r="L8" s="750"/>
      <c r="M8" s="750"/>
      <c r="N8" s="750"/>
      <c r="O8" s="750"/>
      <c r="P8" s="750"/>
      <c r="Q8" s="750"/>
      <c r="R8" s="751"/>
      <c r="S8" s="490"/>
      <c r="T8" s="486"/>
      <c r="U8" s="479"/>
      <c r="V8" s="145"/>
      <c r="W8" s="100"/>
      <c r="X8" s="100"/>
      <c r="Y8" s="98"/>
      <c r="Z8" s="98"/>
    </row>
    <row r="9" spans="1:26" s="99" customFormat="1" ht="3.75" customHeight="1">
      <c r="A9" s="147"/>
      <c r="B9" s="145"/>
      <c r="C9" s="155"/>
      <c r="D9" s="455"/>
      <c r="E9" s="455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4"/>
      <c r="T9" s="486"/>
      <c r="U9" s="479"/>
      <c r="V9" s="145"/>
      <c r="W9" s="100"/>
      <c r="X9" s="100"/>
      <c r="Y9" s="98"/>
      <c r="Z9" s="98"/>
    </row>
    <row r="10" spans="1:26" s="99" customFormat="1" ht="12.75">
      <c r="A10" s="147"/>
      <c r="B10" s="145"/>
      <c r="C10" s="155"/>
      <c r="D10" s="659" t="s">
        <v>189</v>
      </c>
      <c r="E10" s="659"/>
      <c r="F10" s="681" t="str">
        <f>Kraftstoffanwendungen!F10</f>
        <v>Bitte tragen Sie den Titel des Projektes ein</v>
      </c>
      <c r="G10" s="750"/>
      <c r="H10" s="750"/>
      <c r="I10" s="750"/>
      <c r="J10" s="750"/>
      <c r="K10" s="750"/>
      <c r="L10" s="750"/>
      <c r="M10" s="750"/>
      <c r="N10" s="750"/>
      <c r="O10" s="750"/>
      <c r="P10" s="750"/>
      <c r="Q10" s="750"/>
      <c r="R10" s="751"/>
      <c r="S10" s="484"/>
      <c r="T10" s="486"/>
      <c r="U10" s="479"/>
      <c r="V10" s="145"/>
      <c r="W10" s="100"/>
      <c r="X10" s="100"/>
      <c r="Y10" s="100"/>
      <c r="Z10" s="98"/>
    </row>
    <row r="11" spans="1:26" s="99" customFormat="1" ht="6.75" customHeight="1">
      <c r="A11" s="147"/>
      <c r="B11" s="145"/>
      <c r="C11" s="167"/>
      <c r="D11" s="307"/>
      <c r="E11" s="168"/>
      <c r="F11" s="481"/>
      <c r="G11" s="481"/>
      <c r="H11" s="481"/>
      <c r="I11" s="481"/>
      <c r="J11" s="481"/>
      <c r="K11" s="481"/>
      <c r="L11" s="481"/>
      <c r="M11" s="481"/>
      <c r="N11" s="481"/>
      <c r="O11" s="481"/>
      <c r="P11" s="481"/>
      <c r="Q11" s="481"/>
      <c r="R11" s="481"/>
      <c r="S11" s="485"/>
      <c r="T11" s="486"/>
      <c r="U11" s="479"/>
      <c r="V11" s="145"/>
      <c r="W11" s="100"/>
      <c r="X11" s="100"/>
      <c r="Y11" s="98"/>
      <c r="Z11" s="98"/>
    </row>
    <row r="12" spans="1:24" s="99" customFormat="1" ht="8.25" customHeight="1">
      <c r="A12" s="149"/>
      <c r="B12" s="150"/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89"/>
      <c r="U12" s="249"/>
      <c r="V12" s="249"/>
      <c r="W12" s="102"/>
      <c r="X12" s="102"/>
    </row>
    <row r="13" spans="1:25" ht="12.75">
      <c r="A13" s="147"/>
      <c r="B13" s="145"/>
      <c r="C13" s="151"/>
      <c r="D13" s="302"/>
      <c r="E13" s="302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154"/>
      <c r="T13" s="261"/>
      <c r="U13" s="145"/>
      <c r="V13" s="9"/>
      <c r="W13" s="9"/>
      <c r="X13" s="9"/>
      <c r="Y13" s="9"/>
    </row>
    <row r="14" spans="1:27" ht="12.75">
      <c r="A14" s="147"/>
      <c r="B14" s="145"/>
      <c r="C14" s="155"/>
      <c r="D14" s="400" t="s">
        <v>109</v>
      </c>
      <c r="E14" s="217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162"/>
      <c r="S14" s="410"/>
      <c r="T14" s="411"/>
      <c r="U14" s="299"/>
      <c r="V14" s="16"/>
      <c r="W14" s="10"/>
      <c r="X14" s="9"/>
      <c r="Y14" s="9"/>
      <c r="Z14" s="9"/>
      <c r="AA14" s="9"/>
    </row>
    <row r="15" spans="1:27" ht="5.25" customHeight="1">
      <c r="A15" s="147"/>
      <c r="B15" s="145"/>
      <c r="C15" s="155"/>
      <c r="D15" s="217"/>
      <c r="E15" s="217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160"/>
      <c r="T15" s="261"/>
      <c r="U15" s="145"/>
      <c r="V15" s="16"/>
      <c r="W15" s="10"/>
      <c r="X15" s="9"/>
      <c r="Y15" s="9"/>
      <c r="Z15" s="9"/>
      <c r="AA15" s="9"/>
    </row>
    <row r="16" spans="1:27" ht="12.75">
      <c r="A16" s="147"/>
      <c r="B16" s="145"/>
      <c r="C16" s="155"/>
      <c r="D16" s="305"/>
      <c r="E16" s="162" t="s">
        <v>110</v>
      </c>
      <c r="F16" s="162"/>
      <c r="G16" s="52"/>
      <c r="H16" s="52"/>
      <c r="I16" s="52"/>
      <c r="J16" s="164"/>
      <c r="K16" s="162" t="s">
        <v>233</v>
      </c>
      <c r="L16" s="52"/>
      <c r="M16" s="52"/>
      <c r="N16" s="354"/>
      <c r="O16" s="412"/>
      <c r="P16" s="166" t="s">
        <v>111</v>
      </c>
      <c r="Q16" s="52"/>
      <c r="R16" s="52"/>
      <c r="S16" s="247"/>
      <c r="T16" s="248"/>
      <c r="U16" s="145"/>
      <c r="V16" s="16"/>
      <c r="W16" s="10"/>
      <c r="X16" s="9"/>
      <c r="Y16" s="9"/>
      <c r="Z16" s="9"/>
      <c r="AA16" s="9"/>
    </row>
    <row r="17" spans="1:27" ht="12.75">
      <c r="A17" s="145"/>
      <c r="B17" s="258"/>
      <c r="C17" s="155"/>
      <c r="D17" s="413"/>
      <c r="E17" s="162"/>
      <c r="F17" s="162"/>
      <c r="G17" s="52"/>
      <c r="H17" s="52"/>
      <c r="I17" s="162"/>
      <c r="J17" s="162"/>
      <c r="K17" s="52"/>
      <c r="L17" s="52"/>
      <c r="M17" s="52"/>
      <c r="N17" s="52"/>
      <c r="O17" s="162"/>
      <c r="P17" s="52"/>
      <c r="Q17" s="162"/>
      <c r="R17" s="52"/>
      <c r="S17" s="354"/>
      <c r="T17" s="411"/>
      <c r="U17" s="145"/>
      <c r="V17" s="16"/>
      <c r="W17" s="9"/>
      <c r="X17" s="9"/>
      <c r="Y17" s="9"/>
      <c r="Z17" s="9"/>
      <c r="AA17" s="9"/>
    </row>
    <row r="18" spans="1:24" ht="18" customHeight="1">
      <c r="A18" s="140"/>
      <c r="B18" s="144"/>
      <c r="C18" s="414"/>
      <c r="D18" s="773" t="s">
        <v>153</v>
      </c>
      <c r="E18" s="774"/>
      <c r="F18" s="774"/>
      <c r="G18" s="774"/>
      <c r="H18" s="774"/>
      <c r="I18" s="774"/>
      <c r="J18" s="774"/>
      <c r="K18" s="774"/>
      <c r="L18" s="774"/>
      <c r="M18" s="774"/>
      <c r="N18" s="774"/>
      <c r="O18" s="774"/>
      <c r="P18" s="774"/>
      <c r="Q18" s="774"/>
      <c r="R18" s="775"/>
      <c r="S18" s="160"/>
      <c r="T18" s="212"/>
      <c r="U18" s="145"/>
      <c r="V18" s="9"/>
      <c r="W18" s="9"/>
      <c r="X18" s="9"/>
    </row>
    <row r="19" spans="1:24" ht="18" customHeight="1">
      <c r="A19" s="140"/>
      <c r="B19" s="144"/>
      <c r="C19" s="414"/>
      <c r="D19" s="667"/>
      <c r="E19" s="668"/>
      <c r="F19" s="668"/>
      <c r="G19" s="668"/>
      <c r="H19" s="668"/>
      <c r="I19" s="668"/>
      <c r="J19" s="668"/>
      <c r="K19" s="668"/>
      <c r="L19" s="668"/>
      <c r="M19" s="668"/>
      <c r="N19" s="668"/>
      <c r="O19" s="668"/>
      <c r="P19" s="668"/>
      <c r="Q19" s="668"/>
      <c r="R19" s="669"/>
      <c r="S19" s="160"/>
      <c r="T19" s="147"/>
      <c r="U19" s="145"/>
      <c r="V19" s="9"/>
      <c r="W19" s="9"/>
      <c r="X19" s="9"/>
    </row>
    <row r="20" spans="1:24" ht="15.75" customHeight="1">
      <c r="A20" s="140"/>
      <c r="B20" s="144"/>
      <c r="C20" s="414"/>
      <c r="D20" s="670"/>
      <c r="E20" s="671"/>
      <c r="F20" s="671"/>
      <c r="G20" s="671"/>
      <c r="H20" s="671"/>
      <c r="I20" s="671"/>
      <c r="J20" s="671"/>
      <c r="K20" s="671"/>
      <c r="L20" s="671"/>
      <c r="M20" s="671"/>
      <c r="N20" s="671"/>
      <c r="O20" s="671"/>
      <c r="P20" s="671"/>
      <c r="Q20" s="671"/>
      <c r="R20" s="672"/>
      <c r="S20" s="160"/>
      <c r="T20" s="147"/>
      <c r="U20" s="145"/>
      <c r="V20" s="9"/>
      <c r="W20" s="9"/>
      <c r="X20" s="9"/>
    </row>
    <row r="21" spans="1:23" ht="12.75">
      <c r="A21" s="140"/>
      <c r="B21" s="144"/>
      <c r="C21" s="155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160"/>
      <c r="T21" s="147"/>
      <c r="U21" s="415"/>
      <c r="V21" s="59"/>
      <c r="W21" s="59"/>
    </row>
    <row r="22" spans="1:27" s="3" customFormat="1" ht="13.5" customHeight="1">
      <c r="A22" s="213"/>
      <c r="B22" s="214"/>
      <c r="C22" s="155"/>
      <c r="D22" s="797" t="s">
        <v>166</v>
      </c>
      <c r="E22" s="797"/>
      <c r="F22" s="797"/>
      <c r="G22" s="796" t="s">
        <v>165</v>
      </c>
      <c r="H22" s="796"/>
      <c r="I22" s="659" t="s">
        <v>167</v>
      </c>
      <c r="J22" s="659"/>
      <c r="K22" s="659"/>
      <c r="L22" s="659"/>
      <c r="M22" s="659"/>
      <c r="N22" s="659"/>
      <c r="O22" s="659"/>
      <c r="P22" s="659"/>
      <c r="Q22" s="52"/>
      <c r="R22" s="52"/>
      <c r="S22" s="160"/>
      <c r="T22" s="215"/>
      <c r="U22" s="416"/>
      <c r="V22" s="11"/>
      <c r="W22" s="11"/>
      <c r="X22" s="11"/>
      <c r="Y22" s="11"/>
      <c r="Z22" s="23"/>
      <c r="AA22" s="8"/>
    </row>
    <row r="23" spans="1:27" s="3" customFormat="1" ht="35.25" customHeight="1">
      <c r="A23" s="213"/>
      <c r="B23" s="214"/>
      <c r="C23" s="155"/>
      <c r="D23" s="468" t="s">
        <v>104</v>
      </c>
      <c r="E23" s="417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160"/>
      <c r="T23" s="215"/>
      <c r="U23" s="213"/>
      <c r="V23" s="11"/>
      <c r="W23" s="11"/>
      <c r="X23" s="11"/>
      <c r="Y23" s="11"/>
      <c r="Z23" s="23"/>
      <c r="AA23" s="8"/>
    </row>
    <row r="24" spans="1:25" ht="18.75" customHeight="1">
      <c r="A24" s="140"/>
      <c r="B24" s="144"/>
      <c r="C24" s="155"/>
      <c r="D24" s="217"/>
      <c r="E24" s="418"/>
      <c r="F24" s="52"/>
      <c r="G24" s="52"/>
      <c r="H24" s="617" t="s">
        <v>102</v>
      </c>
      <c r="I24" s="617"/>
      <c r="J24" s="617"/>
      <c r="K24" s="454"/>
      <c r="L24" s="617" t="s">
        <v>54</v>
      </c>
      <c r="M24" s="617"/>
      <c r="N24" s="265"/>
      <c r="O24" s="52"/>
      <c r="P24" s="52"/>
      <c r="Q24" s="454"/>
      <c r="R24" s="52"/>
      <c r="S24" s="160"/>
      <c r="T24" s="147"/>
      <c r="U24" s="219"/>
      <c r="V24" s="9"/>
      <c r="W24" s="9"/>
      <c r="X24" s="9"/>
      <c r="Y24" s="9"/>
    </row>
    <row r="25" spans="1:25" ht="2.25" customHeight="1">
      <c r="A25" s="140"/>
      <c r="B25" s="144"/>
      <c r="C25" s="155"/>
      <c r="D25" s="52"/>
      <c r="E25" s="455"/>
      <c r="F25" s="455"/>
      <c r="G25" s="52"/>
      <c r="H25" s="455"/>
      <c r="I25" s="52"/>
      <c r="J25" s="52"/>
      <c r="K25" s="465"/>
      <c r="L25" s="465"/>
      <c r="M25" s="52"/>
      <c r="N25" s="52"/>
      <c r="O25" s="52"/>
      <c r="P25" s="52"/>
      <c r="Q25" s="455"/>
      <c r="R25" s="52"/>
      <c r="S25" s="160"/>
      <c r="T25" s="147"/>
      <c r="U25" s="140"/>
      <c r="V25" s="9"/>
      <c r="W25" s="9"/>
      <c r="X25" s="9"/>
      <c r="Y25" s="9"/>
    </row>
    <row r="26" spans="1:25" ht="19.5" customHeight="1">
      <c r="A26" s="140"/>
      <c r="B26" s="144"/>
      <c r="C26" s="155"/>
      <c r="D26" s="52"/>
      <c r="E26" s="418"/>
      <c r="F26" s="570" t="s">
        <v>203</v>
      </c>
      <c r="G26" s="52"/>
      <c r="H26" s="776" t="s">
        <v>220</v>
      </c>
      <c r="I26" s="777"/>
      <c r="J26" s="778"/>
      <c r="K26" s="465"/>
      <c r="L26" s="619"/>
      <c r="M26" s="620"/>
      <c r="N26" s="427"/>
      <c r="O26" s="785"/>
      <c r="P26" s="785"/>
      <c r="Q26" s="455"/>
      <c r="R26" s="52"/>
      <c r="S26" s="160"/>
      <c r="T26" s="147"/>
      <c r="U26" s="140"/>
      <c r="V26" s="9"/>
      <c r="W26" s="9"/>
      <c r="X26" s="9"/>
      <c r="Y26" s="9"/>
    </row>
    <row r="27" spans="1:25" ht="6.75" customHeight="1">
      <c r="A27" s="140"/>
      <c r="B27" s="144"/>
      <c r="C27" s="155"/>
      <c r="D27" s="52"/>
      <c r="E27" s="418"/>
      <c r="F27" s="455"/>
      <c r="G27" s="52"/>
      <c r="H27" s="453"/>
      <c r="I27" s="453"/>
      <c r="J27" s="453"/>
      <c r="K27" s="465"/>
      <c r="L27" s="453"/>
      <c r="M27" s="453"/>
      <c r="N27" s="52"/>
      <c r="O27" s="771" t="s">
        <v>221</v>
      </c>
      <c r="P27" s="771"/>
      <c r="Q27" s="771"/>
      <c r="R27" s="52"/>
      <c r="S27" s="160"/>
      <c r="T27" s="147"/>
      <c r="U27" s="140"/>
      <c r="V27" s="9"/>
      <c r="W27" s="9"/>
      <c r="X27" s="9"/>
      <c r="Y27" s="9"/>
    </row>
    <row r="28" spans="1:25" ht="22.5" customHeight="1" thickBot="1">
      <c r="A28" s="140"/>
      <c r="B28" s="144"/>
      <c r="C28" s="155"/>
      <c r="D28" s="52"/>
      <c r="E28" s="418"/>
      <c r="F28" s="455"/>
      <c r="G28" s="52"/>
      <c r="H28" s="617" t="s">
        <v>103</v>
      </c>
      <c r="I28" s="617"/>
      <c r="J28" s="617"/>
      <c r="K28" s="465"/>
      <c r="L28" s="779" t="s">
        <v>91</v>
      </c>
      <c r="M28" s="779"/>
      <c r="N28" s="330"/>
      <c r="O28" s="786"/>
      <c r="P28" s="786"/>
      <c r="Q28" s="786"/>
      <c r="R28" s="52"/>
      <c r="S28" s="160"/>
      <c r="T28" s="147"/>
      <c r="U28" s="140"/>
      <c r="V28" s="9"/>
      <c r="W28" s="9"/>
      <c r="X28" s="9"/>
      <c r="Y28" s="9"/>
    </row>
    <row r="29" spans="1:25" ht="19.5" customHeight="1" thickBot="1" thickTop="1">
      <c r="A29" s="140"/>
      <c r="B29" s="144"/>
      <c r="C29" s="155"/>
      <c r="D29" s="52"/>
      <c r="E29" s="418"/>
      <c r="F29" s="455"/>
      <c r="G29" s="52"/>
      <c r="H29" s="776">
        <v>0</v>
      </c>
      <c r="I29" s="777"/>
      <c r="J29" s="778"/>
      <c r="K29" s="465"/>
      <c r="L29" s="619"/>
      <c r="M29" s="620"/>
      <c r="N29" s="304"/>
      <c r="O29" s="782">
        <f>L26-L29</f>
        <v>0</v>
      </c>
      <c r="P29" s="783"/>
      <c r="Q29" s="784"/>
      <c r="R29" s="228"/>
      <c r="S29" s="419"/>
      <c r="T29" s="147"/>
      <c r="U29" s="140"/>
      <c r="V29" s="9"/>
      <c r="W29" s="9"/>
      <c r="X29" s="9"/>
      <c r="Y29" s="9"/>
    </row>
    <row r="30" spans="1:25" ht="60.75" customHeight="1" thickTop="1">
      <c r="A30" s="140"/>
      <c r="B30" s="144"/>
      <c r="C30" s="167"/>
      <c r="D30" s="308"/>
      <c r="E30" s="420"/>
      <c r="F30" s="420"/>
      <c r="G30" s="420"/>
      <c r="H30" s="420"/>
      <c r="I30" s="420"/>
      <c r="J30" s="420"/>
      <c r="K30" s="420"/>
      <c r="L30" s="420"/>
      <c r="M30" s="420"/>
      <c r="N30" s="385"/>
      <c r="O30" s="421"/>
      <c r="P30" s="421"/>
      <c r="Q30" s="385"/>
      <c r="R30" s="308"/>
      <c r="S30" s="170"/>
      <c r="T30" s="147"/>
      <c r="U30" s="140"/>
      <c r="V30" s="9"/>
      <c r="W30" s="9"/>
      <c r="X30" s="9"/>
      <c r="Y30" s="9"/>
    </row>
    <row r="31" spans="1:25" ht="16.5" customHeight="1" thickBot="1">
      <c r="A31" s="140"/>
      <c r="B31" s="289"/>
      <c r="C31" s="422"/>
      <c r="D31" s="422"/>
      <c r="E31" s="423"/>
      <c r="F31" s="423"/>
      <c r="G31" s="422"/>
      <c r="H31" s="423"/>
      <c r="I31" s="422"/>
      <c r="J31" s="422"/>
      <c r="K31" s="424"/>
      <c r="L31" s="424"/>
      <c r="M31" s="422"/>
      <c r="N31" s="422"/>
      <c r="O31" s="425"/>
      <c r="P31" s="426"/>
      <c r="Q31" s="426"/>
      <c r="R31" s="425"/>
      <c r="S31" s="425"/>
      <c r="T31" s="293"/>
      <c r="U31" s="140"/>
      <c r="V31" s="9"/>
      <c r="W31" s="9"/>
      <c r="X31" s="9"/>
      <c r="Y31" s="9"/>
    </row>
    <row r="32" spans="1:25" s="28" customFormat="1" ht="16.5" customHeight="1" thickTop="1">
      <c r="A32" s="145"/>
      <c r="B32" s="145"/>
      <c r="C32" s="145"/>
      <c r="D32" s="145"/>
      <c r="E32" s="294"/>
      <c r="F32" s="294"/>
      <c r="G32" s="145"/>
      <c r="H32" s="294"/>
      <c r="I32" s="145"/>
      <c r="J32" s="145"/>
      <c r="K32" s="295"/>
      <c r="L32" s="295"/>
      <c r="M32" s="145"/>
      <c r="N32" s="145"/>
      <c r="O32" s="145"/>
      <c r="P32" s="294"/>
      <c r="Q32" s="294"/>
      <c r="R32" s="145"/>
      <c r="S32" s="145"/>
      <c r="T32" s="145"/>
      <c r="U32" s="145"/>
      <c r="V32" s="16"/>
      <c r="W32" s="16"/>
      <c r="X32" s="16"/>
      <c r="Y32" s="16"/>
    </row>
    <row r="33" spans="1:25" s="28" customFormat="1" ht="18.75" customHeight="1">
      <c r="A33" s="16"/>
      <c r="B33" s="16"/>
      <c r="C33" s="16"/>
      <c r="D33" s="16"/>
      <c r="E33" s="24"/>
      <c r="F33" s="14"/>
      <c r="G33" s="14"/>
      <c r="H33" s="780"/>
      <c r="I33" s="780"/>
      <c r="J33" s="780"/>
      <c r="K33" s="14"/>
      <c r="L33" s="780"/>
      <c r="M33" s="780"/>
      <c r="N33" s="14"/>
      <c r="O33" s="787"/>
      <c r="P33" s="781"/>
      <c r="Q33" s="14"/>
      <c r="R33" s="16"/>
      <c r="S33" s="16"/>
      <c r="T33" s="16"/>
      <c r="U33" s="16"/>
      <c r="V33" s="16"/>
      <c r="W33" s="16"/>
      <c r="X33" s="16"/>
      <c r="Y33" s="16"/>
    </row>
    <row r="34" spans="1:25" s="28" customFormat="1" ht="4.5" customHeight="1">
      <c r="A34" s="16"/>
      <c r="B34" s="16"/>
      <c r="C34" s="16"/>
      <c r="D34" s="16"/>
      <c r="E34" s="17"/>
      <c r="F34" s="17"/>
      <c r="G34" s="16"/>
      <c r="H34" s="17"/>
      <c r="I34" s="16"/>
      <c r="J34" s="16"/>
      <c r="K34" s="22"/>
      <c r="L34" s="22"/>
      <c r="M34" s="16"/>
      <c r="N34" s="16"/>
      <c r="O34" s="16"/>
      <c r="P34" s="17"/>
      <c r="Q34" s="17"/>
      <c r="R34" s="16"/>
      <c r="S34" s="16"/>
      <c r="T34" s="16"/>
      <c r="U34" s="16"/>
      <c r="V34" s="16"/>
      <c r="W34" s="16"/>
      <c r="X34" s="16"/>
      <c r="Y34" s="16"/>
    </row>
    <row r="35" spans="1:25" s="28" customFormat="1" ht="18.75" customHeight="1">
      <c r="A35" s="16"/>
      <c r="B35" s="16"/>
      <c r="C35" s="16"/>
      <c r="D35" s="12"/>
      <c r="E35" s="25"/>
      <c r="F35" s="16"/>
      <c r="G35" s="16"/>
      <c r="H35" s="42"/>
      <c r="I35" s="42"/>
      <c r="J35" s="42"/>
      <c r="K35" s="20"/>
      <c r="L35" s="42"/>
      <c r="M35" s="42"/>
      <c r="N35" s="20"/>
      <c r="O35" s="42"/>
      <c r="P35" s="42"/>
      <c r="Q35" s="20"/>
      <c r="R35" s="16"/>
      <c r="S35" s="16"/>
      <c r="T35" s="16"/>
      <c r="U35" s="16"/>
      <c r="V35" s="16"/>
      <c r="W35" s="16"/>
      <c r="X35" s="16"/>
      <c r="Y35" s="16"/>
    </row>
    <row r="36" spans="1:25" s="28" customFormat="1" ht="4.5" customHeight="1">
      <c r="A36" s="16"/>
      <c r="B36" s="16"/>
      <c r="C36" s="16"/>
      <c r="D36" s="16"/>
      <c r="E36" s="17"/>
      <c r="F36" s="17"/>
      <c r="G36" s="16"/>
      <c r="H36" s="17"/>
      <c r="I36" s="16"/>
      <c r="J36" s="16"/>
      <c r="K36" s="22"/>
      <c r="L36" s="22"/>
      <c r="M36" s="16"/>
      <c r="N36" s="16"/>
      <c r="O36" s="16"/>
      <c r="P36" s="17"/>
      <c r="Q36" s="17"/>
      <c r="R36" s="16"/>
      <c r="S36" s="16"/>
      <c r="T36" s="16"/>
      <c r="U36" s="16"/>
      <c r="V36" s="16"/>
      <c r="W36" s="16"/>
      <c r="X36" s="16"/>
      <c r="Y36" s="16"/>
    </row>
    <row r="37" spans="1:25" s="28" customFormat="1" ht="18.75" customHeight="1">
      <c r="A37" s="16"/>
      <c r="B37" s="16"/>
      <c r="C37" s="16"/>
      <c r="D37" s="16"/>
      <c r="E37" s="17"/>
      <c r="F37" s="16"/>
      <c r="G37" s="16"/>
      <c r="H37" s="42"/>
      <c r="I37" s="42"/>
      <c r="J37" s="42"/>
      <c r="K37" s="20"/>
      <c r="L37" s="42"/>
      <c r="M37" s="42"/>
      <c r="N37" s="20"/>
      <c r="O37" s="42"/>
      <c r="P37" s="42"/>
      <c r="Q37" s="20"/>
      <c r="R37" s="16"/>
      <c r="S37" s="16"/>
      <c r="T37" s="16"/>
      <c r="U37" s="16"/>
      <c r="V37" s="16"/>
      <c r="W37" s="16"/>
      <c r="X37" s="16"/>
      <c r="Y37" s="16"/>
    </row>
    <row r="38" spans="1:25" s="28" customFormat="1" ht="4.5" customHeight="1">
      <c r="A38" s="16"/>
      <c r="B38" s="16"/>
      <c r="C38" s="16"/>
      <c r="D38" s="16"/>
      <c r="E38" s="17"/>
      <c r="F38" s="17"/>
      <c r="G38" s="16"/>
      <c r="H38" s="17"/>
      <c r="I38" s="16"/>
      <c r="J38" s="16"/>
      <c r="K38" s="22"/>
      <c r="L38" s="22"/>
      <c r="M38" s="16"/>
      <c r="N38" s="16"/>
      <c r="O38" s="16"/>
      <c r="P38" s="17"/>
      <c r="Q38" s="17"/>
      <c r="R38" s="16"/>
      <c r="S38" s="16"/>
      <c r="T38" s="16"/>
      <c r="U38" s="16"/>
      <c r="V38" s="16"/>
      <c r="W38" s="16"/>
      <c r="X38" s="16"/>
      <c r="Y38" s="16"/>
    </row>
    <row r="39" spans="1:25" s="28" customFormat="1" ht="18.75" customHeight="1">
      <c r="A39" s="16"/>
      <c r="B39" s="16"/>
      <c r="C39" s="16"/>
      <c r="D39" s="16"/>
      <c r="E39" s="22"/>
      <c r="F39" s="22"/>
      <c r="G39" s="19"/>
      <c r="H39" s="45"/>
      <c r="I39" s="45"/>
      <c r="J39" s="45"/>
      <c r="K39" s="20"/>
      <c r="L39" s="45"/>
      <c r="M39" s="45"/>
      <c r="N39" s="20"/>
      <c r="O39" s="45"/>
      <c r="P39" s="45"/>
      <c r="Q39" s="20"/>
      <c r="R39" s="16"/>
      <c r="S39" s="16"/>
      <c r="T39" s="16"/>
      <c r="U39" s="16"/>
      <c r="V39" s="16"/>
      <c r="W39" s="16"/>
      <c r="X39" s="16"/>
      <c r="Y39" s="16"/>
    </row>
    <row r="40" spans="1:25" s="28" customFormat="1" ht="4.5" customHeight="1">
      <c r="A40" s="16"/>
      <c r="B40" s="16"/>
      <c r="C40" s="16"/>
      <c r="D40" s="16"/>
      <c r="E40" s="17"/>
      <c r="F40" s="17"/>
      <c r="G40" s="16"/>
      <c r="H40" s="17"/>
      <c r="I40" s="16"/>
      <c r="J40" s="16"/>
      <c r="K40" s="22"/>
      <c r="L40" s="22"/>
      <c r="M40" s="16"/>
      <c r="N40" s="16"/>
      <c r="O40" s="16"/>
      <c r="P40" s="17"/>
      <c r="Q40" s="17"/>
      <c r="R40" s="16"/>
      <c r="S40" s="16"/>
      <c r="T40" s="16"/>
      <c r="U40" s="16"/>
      <c r="V40" s="16"/>
      <c r="W40" s="16"/>
      <c r="X40" s="16"/>
      <c r="Y40" s="16"/>
    </row>
    <row r="41" spans="1:25" s="28" customFormat="1" ht="18.75" customHeight="1">
      <c r="A41" s="16"/>
      <c r="B41" s="16"/>
      <c r="C41" s="16"/>
      <c r="D41" s="16"/>
      <c r="E41" s="19"/>
      <c r="F41" s="19"/>
      <c r="G41" s="19"/>
      <c r="H41" s="46"/>
      <c r="I41" s="46"/>
      <c r="J41" s="46"/>
      <c r="K41" s="20"/>
      <c r="L41" s="20"/>
      <c r="M41" s="21"/>
      <c r="N41" s="20"/>
      <c r="O41" s="47"/>
      <c r="P41" s="47"/>
      <c r="Q41" s="20"/>
      <c r="R41" s="16"/>
      <c r="S41" s="16"/>
      <c r="T41" s="16"/>
      <c r="U41" s="16"/>
      <c r="V41" s="16"/>
      <c r="W41" s="16"/>
      <c r="X41" s="16"/>
      <c r="Y41" s="16"/>
    </row>
    <row r="42" spans="1:25" s="28" customFormat="1" ht="4.5" customHeight="1">
      <c r="A42" s="16"/>
      <c r="B42" s="16"/>
      <c r="C42" s="16"/>
      <c r="D42" s="16"/>
      <c r="E42" s="17"/>
      <c r="F42" s="17"/>
      <c r="G42" s="16"/>
      <c r="H42" s="17"/>
      <c r="I42" s="16"/>
      <c r="J42" s="16"/>
      <c r="K42" s="22"/>
      <c r="L42" s="22"/>
      <c r="M42" s="16"/>
      <c r="N42" s="16"/>
      <c r="O42" s="16"/>
      <c r="P42" s="17"/>
      <c r="Q42" s="17"/>
      <c r="R42" s="16"/>
      <c r="S42" s="16"/>
      <c r="T42" s="16"/>
      <c r="U42" s="16"/>
      <c r="V42" s="16"/>
      <c r="W42" s="16"/>
      <c r="X42" s="16"/>
      <c r="Y42" s="16"/>
    </row>
    <row r="43" spans="1:25" s="28" customFormat="1" ht="18.75" customHeight="1">
      <c r="A43" s="16"/>
      <c r="B43" s="16"/>
      <c r="C43" s="16"/>
      <c r="D43" s="16"/>
      <c r="E43" s="48"/>
      <c r="F43" s="49"/>
      <c r="G43" s="19"/>
      <c r="H43" s="42"/>
      <c r="I43" s="42"/>
      <c r="J43" s="42"/>
      <c r="K43" s="20"/>
      <c r="L43" s="20"/>
      <c r="M43" s="21"/>
      <c r="N43" s="20"/>
      <c r="O43" s="45"/>
      <c r="P43" s="45"/>
      <c r="Q43" s="20"/>
      <c r="R43" s="16"/>
      <c r="S43" s="16"/>
      <c r="T43" s="16"/>
      <c r="U43" s="16"/>
      <c r="V43" s="16"/>
      <c r="W43" s="16"/>
      <c r="X43" s="16"/>
      <c r="Y43" s="16"/>
    </row>
    <row r="44" spans="1:25" s="28" customFormat="1" ht="9" customHeight="1">
      <c r="A44" s="16"/>
      <c r="B44" s="16"/>
      <c r="C44" s="16"/>
      <c r="D44" s="16"/>
      <c r="E44" s="17"/>
      <c r="F44" s="17"/>
      <c r="G44" s="16"/>
      <c r="H44" s="17"/>
      <c r="I44" s="16"/>
      <c r="J44" s="16"/>
      <c r="K44" s="22"/>
      <c r="L44" s="22"/>
      <c r="M44" s="16"/>
      <c r="N44" s="16"/>
      <c r="O44" s="16"/>
      <c r="P44" s="17"/>
      <c r="Q44" s="17"/>
      <c r="R44" s="16"/>
      <c r="S44" s="16"/>
      <c r="T44" s="16"/>
      <c r="U44" s="16"/>
      <c r="V44" s="16"/>
      <c r="W44" s="16"/>
      <c r="X44" s="16"/>
      <c r="Y44" s="16"/>
    </row>
    <row r="45" spans="1:25" s="28" customFormat="1" ht="4.5" customHeight="1">
      <c r="A45" s="16"/>
      <c r="B45" s="16"/>
      <c r="C45" s="16"/>
      <c r="D45" s="16"/>
      <c r="E45" s="17"/>
      <c r="F45" s="17"/>
      <c r="G45" s="16"/>
      <c r="H45" s="17"/>
      <c r="I45" s="16"/>
      <c r="J45" s="16"/>
      <c r="K45" s="22"/>
      <c r="L45" s="22"/>
      <c r="M45" s="16"/>
      <c r="N45" s="16"/>
      <c r="O45" s="16"/>
      <c r="P45" s="17"/>
      <c r="Q45" s="17"/>
      <c r="R45" s="16"/>
      <c r="S45" s="16"/>
      <c r="T45" s="16"/>
      <c r="U45" s="16"/>
      <c r="V45" s="16"/>
      <c r="W45" s="16"/>
      <c r="X45" s="16"/>
      <c r="Y45" s="16"/>
    </row>
    <row r="46" spans="1:25" s="28" customFormat="1" ht="18.75" customHeight="1">
      <c r="A46" s="16"/>
      <c r="B46" s="16"/>
      <c r="C46" s="16"/>
      <c r="D46" s="16"/>
      <c r="E46" s="49"/>
      <c r="F46" s="49"/>
      <c r="G46" s="49"/>
      <c r="H46" s="49"/>
      <c r="I46" s="49"/>
      <c r="J46" s="49"/>
      <c r="K46" s="49"/>
      <c r="L46" s="49"/>
      <c r="M46" s="49"/>
      <c r="N46" s="20"/>
      <c r="O46" s="45"/>
      <c r="P46" s="45"/>
      <c r="Q46" s="20"/>
      <c r="R46" s="16"/>
      <c r="S46" s="16"/>
      <c r="T46" s="16"/>
      <c r="U46" s="16"/>
      <c r="V46" s="16"/>
      <c r="W46" s="16"/>
      <c r="X46" s="16"/>
      <c r="Y46" s="16"/>
    </row>
    <row r="47" spans="1:25" s="28" customFormat="1" ht="8.25" customHeight="1">
      <c r="A47" s="16"/>
      <c r="B47" s="16"/>
      <c r="C47" s="16"/>
      <c r="D47" s="16"/>
      <c r="E47" s="17"/>
      <c r="F47" s="17"/>
      <c r="G47" s="16"/>
      <c r="H47" s="17"/>
      <c r="I47" s="16"/>
      <c r="J47" s="16"/>
      <c r="K47" s="22"/>
      <c r="L47" s="22"/>
      <c r="M47" s="16"/>
      <c r="N47" s="16"/>
      <c r="O47" s="16"/>
      <c r="P47" s="17"/>
      <c r="Q47" s="17"/>
      <c r="R47" s="16"/>
      <c r="S47" s="16"/>
      <c r="T47" s="16"/>
      <c r="U47" s="16"/>
      <c r="V47" s="16"/>
      <c r="W47" s="16"/>
      <c r="X47" s="16"/>
      <c r="Y47" s="16"/>
    </row>
    <row r="48" spans="1:25" s="28" customFormat="1" ht="16.5" customHeight="1">
      <c r="A48" s="16"/>
      <c r="B48" s="16"/>
      <c r="C48" s="16"/>
      <c r="D48" s="16"/>
      <c r="E48" s="17"/>
      <c r="F48" s="17"/>
      <c r="G48" s="16"/>
      <c r="H48" s="17"/>
      <c r="I48" s="16"/>
      <c r="J48" s="16"/>
      <c r="K48" s="22"/>
      <c r="L48" s="22"/>
      <c r="M48" s="16"/>
      <c r="N48" s="16"/>
      <c r="O48" s="16"/>
      <c r="P48" s="17"/>
      <c r="Q48" s="17"/>
      <c r="R48" s="16"/>
      <c r="S48" s="16"/>
      <c r="T48" s="16"/>
      <c r="U48" s="16"/>
      <c r="V48" s="16"/>
      <c r="W48" s="16"/>
      <c r="X48" s="16"/>
      <c r="Y48" s="16"/>
    </row>
    <row r="49" spans="1:25" s="28" customFormat="1" ht="18.75" customHeight="1">
      <c r="A49" s="16"/>
      <c r="B49" s="16"/>
      <c r="C49" s="16"/>
      <c r="D49" s="16"/>
      <c r="E49" s="24"/>
      <c r="F49" s="15"/>
      <c r="G49" s="15"/>
      <c r="H49" s="46"/>
      <c r="I49" s="46"/>
      <c r="J49" s="46"/>
      <c r="K49" s="15"/>
      <c r="L49" s="46"/>
      <c r="M49" s="46"/>
      <c r="N49" s="15"/>
      <c r="O49" s="50"/>
      <c r="P49" s="47"/>
      <c r="Q49" s="15"/>
      <c r="R49" s="16"/>
      <c r="S49" s="16"/>
      <c r="T49" s="16"/>
      <c r="U49" s="16"/>
      <c r="V49" s="16"/>
      <c r="W49" s="16"/>
      <c r="X49" s="16"/>
      <c r="Y49" s="16"/>
    </row>
    <row r="50" spans="1:25" s="28" customFormat="1" ht="4.5" customHeight="1">
      <c r="A50" s="16"/>
      <c r="B50" s="16"/>
      <c r="C50" s="16"/>
      <c r="D50" s="16"/>
      <c r="E50" s="17"/>
      <c r="F50" s="17"/>
      <c r="G50" s="16"/>
      <c r="H50" s="17"/>
      <c r="I50" s="16"/>
      <c r="J50" s="16"/>
      <c r="K50" s="22"/>
      <c r="L50" s="22"/>
      <c r="M50" s="16"/>
      <c r="N50" s="16"/>
      <c r="O50" s="16"/>
      <c r="P50" s="17"/>
      <c r="Q50" s="17"/>
      <c r="R50" s="16"/>
      <c r="S50" s="16"/>
      <c r="T50" s="16"/>
      <c r="U50" s="16"/>
      <c r="V50" s="16"/>
      <c r="W50" s="16"/>
      <c r="X50" s="16"/>
      <c r="Y50" s="16"/>
    </row>
    <row r="51" spans="1:25" s="28" customFormat="1" ht="18.75" customHeight="1">
      <c r="A51" s="16"/>
      <c r="B51" s="16"/>
      <c r="C51" s="16"/>
      <c r="D51" s="12"/>
      <c r="E51" s="25"/>
      <c r="F51" s="16"/>
      <c r="G51" s="16"/>
      <c r="H51" s="42"/>
      <c r="I51" s="42"/>
      <c r="J51" s="42"/>
      <c r="K51" s="20"/>
      <c r="L51" s="42"/>
      <c r="M51" s="42"/>
      <c r="N51" s="20"/>
      <c r="O51" s="42"/>
      <c r="P51" s="42"/>
      <c r="Q51" s="20"/>
      <c r="R51" s="16"/>
      <c r="S51" s="16"/>
      <c r="T51" s="16"/>
      <c r="U51" s="16"/>
      <c r="V51" s="16"/>
      <c r="W51" s="16"/>
      <c r="X51" s="16"/>
      <c r="Y51" s="16"/>
    </row>
    <row r="52" spans="1:25" s="28" customFormat="1" ht="4.5" customHeight="1">
      <c r="A52" s="16"/>
      <c r="B52" s="16"/>
      <c r="C52" s="16"/>
      <c r="D52" s="16"/>
      <c r="E52" s="17"/>
      <c r="F52" s="17"/>
      <c r="G52" s="16"/>
      <c r="H52" s="17"/>
      <c r="I52" s="16"/>
      <c r="J52" s="16"/>
      <c r="K52" s="22"/>
      <c r="L52" s="22"/>
      <c r="M52" s="16"/>
      <c r="N52" s="16"/>
      <c r="O52" s="16"/>
      <c r="P52" s="17"/>
      <c r="Q52" s="17"/>
      <c r="R52" s="16"/>
      <c r="S52" s="16"/>
      <c r="T52" s="16"/>
      <c r="U52" s="16"/>
      <c r="V52" s="16"/>
      <c r="W52" s="16"/>
      <c r="X52" s="16"/>
      <c r="Y52" s="16"/>
    </row>
    <row r="53" spans="1:25" s="28" customFormat="1" ht="18.75" customHeight="1">
      <c r="A53" s="16"/>
      <c r="B53" s="16"/>
      <c r="C53" s="16"/>
      <c r="D53" s="16"/>
      <c r="E53" s="17"/>
      <c r="F53" s="16"/>
      <c r="G53" s="16"/>
      <c r="H53" s="42"/>
      <c r="I53" s="42"/>
      <c r="J53" s="42"/>
      <c r="K53" s="20"/>
      <c r="L53" s="42"/>
      <c r="M53" s="42"/>
      <c r="N53" s="20"/>
      <c r="O53" s="42"/>
      <c r="P53" s="42"/>
      <c r="Q53" s="20"/>
      <c r="R53" s="16"/>
      <c r="S53" s="16"/>
      <c r="T53" s="16"/>
      <c r="U53" s="16"/>
      <c r="V53" s="16"/>
      <c r="W53" s="16"/>
      <c r="X53" s="16"/>
      <c r="Y53" s="16"/>
    </row>
    <row r="54" spans="1:25" s="28" customFormat="1" ht="4.5" customHeight="1">
      <c r="A54" s="16"/>
      <c r="B54" s="16"/>
      <c r="C54" s="16"/>
      <c r="D54" s="16"/>
      <c r="E54" s="17"/>
      <c r="F54" s="17"/>
      <c r="G54" s="16"/>
      <c r="H54" s="17"/>
      <c r="I54" s="16"/>
      <c r="J54" s="16"/>
      <c r="K54" s="22"/>
      <c r="L54" s="22"/>
      <c r="M54" s="16"/>
      <c r="N54" s="16"/>
      <c r="O54" s="16"/>
      <c r="P54" s="17"/>
      <c r="Q54" s="17"/>
      <c r="R54" s="16"/>
      <c r="S54" s="16"/>
      <c r="T54" s="16"/>
      <c r="U54" s="16"/>
      <c r="V54" s="16"/>
      <c r="W54" s="16"/>
      <c r="X54" s="16"/>
      <c r="Y54" s="16"/>
    </row>
    <row r="55" spans="1:25" s="28" customFormat="1" ht="18.75" customHeight="1">
      <c r="A55" s="16"/>
      <c r="B55" s="16"/>
      <c r="C55" s="16"/>
      <c r="D55" s="16"/>
      <c r="E55" s="22"/>
      <c r="F55" s="22"/>
      <c r="G55" s="19"/>
      <c r="H55" s="45"/>
      <c r="I55" s="45"/>
      <c r="J55" s="45"/>
      <c r="K55" s="20"/>
      <c r="L55" s="45"/>
      <c r="M55" s="45"/>
      <c r="N55" s="20"/>
      <c r="O55" s="45"/>
      <c r="P55" s="45"/>
      <c r="Q55" s="20"/>
      <c r="R55" s="16"/>
      <c r="S55" s="16"/>
      <c r="T55" s="16"/>
      <c r="U55" s="16"/>
      <c r="V55" s="16"/>
      <c r="W55" s="16"/>
      <c r="X55" s="16"/>
      <c r="Y55" s="16"/>
    </row>
    <row r="56" spans="1:25" s="28" customFormat="1" ht="4.5" customHeight="1">
      <c r="A56" s="16"/>
      <c r="B56" s="16"/>
      <c r="C56" s="16"/>
      <c r="D56" s="16"/>
      <c r="E56" s="17"/>
      <c r="F56" s="17"/>
      <c r="G56" s="16"/>
      <c r="H56" s="17"/>
      <c r="I56" s="16"/>
      <c r="J56" s="16"/>
      <c r="K56" s="22"/>
      <c r="L56" s="22"/>
      <c r="M56" s="16"/>
      <c r="N56" s="16"/>
      <c r="O56" s="16"/>
      <c r="P56" s="17"/>
      <c r="Q56" s="17"/>
      <c r="R56" s="16"/>
      <c r="S56" s="16"/>
      <c r="T56" s="16"/>
      <c r="U56" s="16"/>
      <c r="V56" s="16"/>
      <c r="W56" s="16"/>
      <c r="X56" s="16"/>
      <c r="Y56" s="16"/>
    </row>
    <row r="57" spans="1:25" s="28" customFormat="1" ht="18.75" customHeight="1">
      <c r="A57" s="16"/>
      <c r="B57" s="16"/>
      <c r="C57" s="16"/>
      <c r="D57" s="16"/>
      <c r="E57" s="19"/>
      <c r="F57" s="19"/>
      <c r="G57" s="19"/>
      <c r="H57" s="46"/>
      <c r="I57" s="46"/>
      <c r="J57" s="46"/>
      <c r="K57" s="20"/>
      <c r="L57" s="20"/>
      <c r="M57" s="21"/>
      <c r="N57" s="20"/>
      <c r="O57" s="47"/>
      <c r="P57" s="47"/>
      <c r="Q57" s="20"/>
      <c r="R57" s="16"/>
      <c r="S57" s="16"/>
      <c r="T57" s="16"/>
      <c r="U57" s="16"/>
      <c r="V57" s="16"/>
      <c r="W57" s="16"/>
      <c r="X57" s="16"/>
      <c r="Y57" s="16"/>
    </row>
    <row r="58" spans="1:25" s="28" customFormat="1" ht="4.5" customHeight="1">
      <c r="A58" s="16"/>
      <c r="B58" s="16"/>
      <c r="C58" s="16"/>
      <c r="D58" s="16"/>
      <c r="E58" s="17"/>
      <c r="F58" s="17"/>
      <c r="G58" s="16"/>
      <c r="H58" s="17"/>
      <c r="I58" s="16"/>
      <c r="J58" s="16"/>
      <c r="K58" s="22"/>
      <c r="L58" s="22"/>
      <c r="M58" s="16"/>
      <c r="N58" s="16"/>
      <c r="O58" s="16"/>
      <c r="P58" s="17"/>
      <c r="Q58" s="17"/>
      <c r="R58" s="16"/>
      <c r="S58" s="16"/>
      <c r="T58" s="16"/>
      <c r="U58" s="16"/>
      <c r="V58" s="16"/>
      <c r="W58" s="16"/>
      <c r="X58" s="16"/>
      <c r="Y58" s="16"/>
    </row>
    <row r="59" spans="1:25" s="28" customFormat="1" ht="18.75" customHeight="1">
      <c r="A59" s="16"/>
      <c r="B59" s="16"/>
      <c r="C59" s="16"/>
      <c r="D59" s="16"/>
      <c r="E59" s="48"/>
      <c r="F59" s="49"/>
      <c r="G59" s="19"/>
      <c r="H59" s="42"/>
      <c r="I59" s="42"/>
      <c r="J59" s="42"/>
      <c r="K59" s="20"/>
      <c r="L59" s="20"/>
      <c r="M59" s="21"/>
      <c r="N59" s="20"/>
      <c r="O59" s="45"/>
      <c r="P59" s="45"/>
      <c r="Q59" s="20"/>
      <c r="R59" s="16"/>
      <c r="S59" s="16"/>
      <c r="T59" s="16"/>
      <c r="U59" s="16"/>
      <c r="V59" s="16"/>
      <c r="W59" s="16"/>
      <c r="X59" s="16"/>
      <c r="Y59" s="16"/>
    </row>
    <row r="60" spans="1:25" s="28" customFormat="1" ht="9" customHeight="1">
      <c r="A60" s="16"/>
      <c r="B60" s="16"/>
      <c r="C60" s="16"/>
      <c r="D60" s="16"/>
      <c r="E60" s="17"/>
      <c r="F60" s="17"/>
      <c r="G60" s="16"/>
      <c r="H60" s="17"/>
      <c r="I60" s="16"/>
      <c r="J60" s="16"/>
      <c r="K60" s="22"/>
      <c r="L60" s="22"/>
      <c r="M60" s="16"/>
      <c r="N60" s="16"/>
      <c r="O60" s="16"/>
      <c r="P60" s="17"/>
      <c r="Q60" s="17"/>
      <c r="R60" s="16"/>
      <c r="S60" s="16"/>
      <c r="T60" s="16"/>
      <c r="U60" s="16"/>
      <c r="V60" s="16"/>
      <c r="W60" s="16"/>
      <c r="X60" s="16"/>
      <c r="Y60" s="16"/>
    </row>
    <row r="61" spans="1:25" s="28" customFormat="1" ht="4.5" customHeight="1">
      <c r="A61" s="16"/>
      <c r="B61" s="16"/>
      <c r="C61" s="16"/>
      <c r="D61" s="16"/>
      <c r="E61" s="17"/>
      <c r="F61" s="17"/>
      <c r="G61" s="16"/>
      <c r="H61" s="17"/>
      <c r="I61" s="16"/>
      <c r="J61" s="16"/>
      <c r="K61" s="22"/>
      <c r="L61" s="22"/>
      <c r="M61" s="16"/>
      <c r="N61" s="16"/>
      <c r="O61" s="16"/>
      <c r="P61" s="17"/>
      <c r="Q61" s="17"/>
      <c r="R61" s="16"/>
      <c r="S61" s="16"/>
      <c r="T61" s="16"/>
      <c r="U61" s="16"/>
      <c r="V61" s="16"/>
      <c r="W61" s="16"/>
      <c r="X61" s="16"/>
      <c r="Y61" s="16"/>
    </row>
    <row r="62" spans="1:25" s="28" customFormat="1" ht="18.75" customHeight="1">
      <c r="A62" s="16"/>
      <c r="B62" s="16"/>
      <c r="C62" s="16"/>
      <c r="D62" s="16"/>
      <c r="E62" s="49"/>
      <c r="F62" s="49"/>
      <c r="G62" s="49"/>
      <c r="H62" s="49"/>
      <c r="I62" s="49"/>
      <c r="J62" s="49"/>
      <c r="K62" s="49"/>
      <c r="L62" s="49"/>
      <c r="M62" s="49"/>
      <c r="N62" s="20"/>
      <c r="O62" s="45"/>
      <c r="P62" s="45"/>
      <c r="Q62" s="20"/>
      <c r="R62" s="16"/>
      <c r="S62" s="16"/>
      <c r="T62" s="16"/>
      <c r="U62" s="16"/>
      <c r="V62" s="16"/>
      <c r="W62" s="16"/>
      <c r="X62" s="16"/>
      <c r="Y62" s="16"/>
    </row>
    <row r="63" spans="1:25" s="28" customFormat="1" ht="11.25" customHeight="1">
      <c r="A63" s="16"/>
      <c r="B63" s="16"/>
      <c r="C63" s="16"/>
      <c r="D63" s="16"/>
      <c r="E63" s="17"/>
      <c r="F63" s="17"/>
      <c r="G63" s="16"/>
      <c r="H63" s="17"/>
      <c r="I63" s="16"/>
      <c r="J63" s="16"/>
      <c r="K63" s="22"/>
      <c r="L63" s="22"/>
      <c r="M63" s="16"/>
      <c r="N63" s="16"/>
      <c r="O63" s="16"/>
      <c r="P63" s="17"/>
      <c r="Q63" s="17"/>
      <c r="R63" s="16"/>
      <c r="S63" s="16"/>
      <c r="T63" s="16"/>
      <c r="U63" s="16"/>
      <c r="V63" s="16"/>
      <c r="W63" s="16"/>
      <c r="X63" s="16"/>
      <c r="Y63" s="16"/>
    </row>
    <row r="64" spans="1:25" s="28" customFormat="1" ht="10.5" customHeight="1">
      <c r="A64" s="16"/>
      <c r="B64" s="16"/>
      <c r="C64" s="16"/>
      <c r="D64" s="16"/>
      <c r="E64" s="17"/>
      <c r="F64" s="17"/>
      <c r="G64" s="16"/>
      <c r="H64" s="17"/>
      <c r="I64" s="16"/>
      <c r="J64" s="16"/>
      <c r="K64" s="22"/>
      <c r="L64" s="22"/>
      <c r="M64" s="16"/>
      <c r="N64" s="16"/>
      <c r="O64" s="16"/>
      <c r="P64" s="17"/>
      <c r="Q64" s="17"/>
      <c r="R64" s="16"/>
      <c r="S64" s="16"/>
      <c r="T64" s="16"/>
      <c r="U64" s="16"/>
      <c r="V64" s="16"/>
      <c r="W64" s="16"/>
      <c r="X64" s="16"/>
      <c r="Y64" s="16"/>
    </row>
    <row r="65" spans="1:25" s="28" customFormat="1" ht="18.75" customHeight="1">
      <c r="A65" s="16"/>
      <c r="B65" s="16"/>
      <c r="C65" s="16"/>
      <c r="D65" s="16"/>
      <c r="E65" s="24"/>
      <c r="F65" s="15"/>
      <c r="G65" s="15"/>
      <c r="H65" s="46"/>
      <c r="I65" s="46"/>
      <c r="J65" s="46"/>
      <c r="K65" s="15"/>
      <c r="L65" s="46"/>
      <c r="M65" s="46"/>
      <c r="N65" s="15"/>
      <c r="O65" s="50"/>
      <c r="P65" s="47"/>
      <c r="Q65" s="15"/>
      <c r="R65" s="16"/>
      <c r="S65" s="16"/>
      <c r="T65" s="16"/>
      <c r="U65" s="16"/>
      <c r="V65" s="16"/>
      <c r="W65" s="16"/>
      <c r="X65" s="16"/>
      <c r="Y65" s="16"/>
    </row>
    <row r="66" spans="1:25" s="28" customFormat="1" ht="4.5" customHeight="1">
      <c r="A66" s="16"/>
      <c r="B66" s="16"/>
      <c r="C66" s="16"/>
      <c r="D66" s="16"/>
      <c r="E66" s="17"/>
      <c r="F66" s="17"/>
      <c r="G66" s="16"/>
      <c r="H66" s="17"/>
      <c r="I66" s="16"/>
      <c r="J66" s="16"/>
      <c r="K66" s="22"/>
      <c r="L66" s="22"/>
      <c r="M66" s="16"/>
      <c r="N66" s="16"/>
      <c r="O66" s="16"/>
      <c r="P66" s="17"/>
      <c r="Q66" s="17"/>
      <c r="R66" s="16"/>
      <c r="S66" s="16"/>
      <c r="T66" s="16"/>
      <c r="U66" s="16"/>
      <c r="V66" s="16"/>
      <c r="W66" s="16"/>
      <c r="X66" s="16"/>
      <c r="Y66" s="16"/>
    </row>
    <row r="67" spans="1:25" s="28" customFormat="1" ht="18.75" customHeight="1">
      <c r="A67" s="16"/>
      <c r="B67" s="16"/>
      <c r="C67" s="16"/>
      <c r="D67" s="12"/>
      <c r="E67" s="25"/>
      <c r="F67" s="16"/>
      <c r="G67" s="16"/>
      <c r="H67" s="42"/>
      <c r="I67" s="42"/>
      <c r="J67" s="42"/>
      <c r="K67" s="20"/>
      <c r="L67" s="42"/>
      <c r="M67" s="42"/>
      <c r="N67" s="20"/>
      <c r="O67" s="42"/>
      <c r="P67" s="42"/>
      <c r="Q67" s="20"/>
      <c r="R67" s="16"/>
      <c r="S67" s="16"/>
      <c r="T67" s="16"/>
      <c r="U67" s="16"/>
      <c r="V67" s="16"/>
      <c r="W67" s="16"/>
      <c r="X67" s="16"/>
      <c r="Y67" s="16"/>
    </row>
    <row r="68" spans="1:25" s="28" customFormat="1" ht="4.5" customHeight="1">
      <c r="A68" s="16"/>
      <c r="B68" s="16"/>
      <c r="C68" s="16"/>
      <c r="D68" s="16"/>
      <c r="E68" s="17"/>
      <c r="F68" s="17"/>
      <c r="G68" s="16"/>
      <c r="H68" s="17"/>
      <c r="I68" s="16"/>
      <c r="J68" s="16"/>
      <c r="K68" s="22"/>
      <c r="L68" s="22"/>
      <c r="M68" s="16"/>
      <c r="N68" s="16"/>
      <c r="O68" s="16"/>
      <c r="P68" s="17"/>
      <c r="Q68" s="17"/>
      <c r="R68" s="16"/>
      <c r="S68" s="16"/>
      <c r="T68" s="16"/>
      <c r="U68" s="16"/>
      <c r="V68" s="16"/>
      <c r="W68" s="16"/>
      <c r="X68" s="16"/>
      <c r="Y68" s="16"/>
    </row>
    <row r="69" spans="1:25" s="28" customFormat="1" ht="18.75" customHeight="1">
      <c r="A69" s="16"/>
      <c r="B69" s="16"/>
      <c r="C69" s="16"/>
      <c r="D69" s="16"/>
      <c r="E69" s="17"/>
      <c r="F69" s="16"/>
      <c r="G69" s="16"/>
      <c r="H69" s="42"/>
      <c r="I69" s="42"/>
      <c r="J69" s="42"/>
      <c r="K69" s="20"/>
      <c r="L69" s="42"/>
      <c r="M69" s="42"/>
      <c r="N69" s="20"/>
      <c r="O69" s="42"/>
      <c r="P69" s="42"/>
      <c r="Q69" s="20"/>
      <c r="R69" s="16"/>
      <c r="S69" s="16"/>
      <c r="T69" s="16"/>
      <c r="U69" s="16"/>
      <c r="V69" s="16"/>
      <c r="W69" s="16"/>
      <c r="X69" s="16"/>
      <c r="Y69" s="16"/>
    </row>
    <row r="70" spans="1:25" s="28" customFormat="1" ht="4.5" customHeight="1">
      <c r="A70" s="16"/>
      <c r="B70" s="16"/>
      <c r="C70" s="16"/>
      <c r="D70" s="16"/>
      <c r="E70" s="17"/>
      <c r="F70" s="17"/>
      <c r="G70" s="16"/>
      <c r="H70" s="17"/>
      <c r="I70" s="16"/>
      <c r="J70" s="16"/>
      <c r="K70" s="22"/>
      <c r="L70" s="22"/>
      <c r="M70" s="16"/>
      <c r="N70" s="16"/>
      <c r="O70" s="16"/>
      <c r="P70" s="17"/>
      <c r="Q70" s="17"/>
      <c r="R70" s="16"/>
      <c r="S70" s="16"/>
      <c r="T70" s="16"/>
      <c r="U70" s="16"/>
      <c r="V70" s="16"/>
      <c r="W70" s="16"/>
      <c r="X70" s="16"/>
      <c r="Y70" s="16"/>
    </row>
    <row r="71" spans="1:25" s="28" customFormat="1" ht="18.75" customHeight="1">
      <c r="A71" s="16"/>
      <c r="B71" s="16"/>
      <c r="C71" s="16"/>
      <c r="D71" s="16"/>
      <c r="E71" s="22"/>
      <c r="F71" s="22"/>
      <c r="G71" s="19"/>
      <c r="H71" s="45"/>
      <c r="I71" s="45"/>
      <c r="J71" s="45"/>
      <c r="K71" s="20"/>
      <c r="L71" s="45"/>
      <c r="M71" s="45"/>
      <c r="N71" s="20"/>
      <c r="O71" s="45"/>
      <c r="P71" s="45"/>
      <c r="Q71" s="20"/>
      <c r="R71" s="16"/>
      <c r="S71" s="16"/>
      <c r="T71" s="16"/>
      <c r="U71" s="16"/>
      <c r="V71" s="16"/>
      <c r="W71" s="16"/>
      <c r="X71" s="16"/>
      <c r="Y71" s="16"/>
    </row>
    <row r="72" spans="1:25" s="28" customFormat="1" ht="4.5" customHeight="1">
      <c r="A72" s="16"/>
      <c r="B72" s="16"/>
      <c r="C72" s="16"/>
      <c r="D72" s="16"/>
      <c r="E72" s="17"/>
      <c r="F72" s="17"/>
      <c r="G72" s="16"/>
      <c r="H72" s="17"/>
      <c r="I72" s="16"/>
      <c r="J72" s="16"/>
      <c r="K72" s="22"/>
      <c r="L72" s="22"/>
      <c r="M72" s="16"/>
      <c r="N72" s="16"/>
      <c r="O72" s="16"/>
      <c r="P72" s="17"/>
      <c r="Q72" s="17"/>
      <c r="R72" s="16"/>
      <c r="S72" s="16"/>
      <c r="T72" s="16"/>
      <c r="U72" s="16"/>
      <c r="V72" s="16"/>
      <c r="W72" s="16"/>
      <c r="X72" s="16"/>
      <c r="Y72" s="16"/>
    </row>
    <row r="73" spans="1:25" s="28" customFormat="1" ht="18.75" customHeight="1">
      <c r="A73" s="16"/>
      <c r="B73" s="16"/>
      <c r="C73" s="16"/>
      <c r="D73" s="16"/>
      <c r="E73" s="19"/>
      <c r="F73" s="19"/>
      <c r="G73" s="19"/>
      <c r="H73" s="46"/>
      <c r="I73" s="46"/>
      <c r="J73" s="46"/>
      <c r="K73" s="20"/>
      <c r="L73" s="20"/>
      <c r="M73" s="21"/>
      <c r="N73" s="20"/>
      <c r="O73" s="47"/>
      <c r="P73" s="47"/>
      <c r="Q73" s="20"/>
      <c r="R73" s="16"/>
      <c r="S73" s="16"/>
      <c r="T73" s="16"/>
      <c r="U73" s="16"/>
      <c r="V73" s="16"/>
      <c r="W73" s="16"/>
      <c r="X73" s="16"/>
      <c r="Y73" s="16"/>
    </row>
    <row r="74" spans="1:25" s="28" customFormat="1" ht="4.5" customHeight="1">
      <c r="A74" s="16"/>
      <c r="B74" s="16"/>
      <c r="C74" s="16"/>
      <c r="D74" s="16"/>
      <c r="E74" s="17"/>
      <c r="F74" s="17"/>
      <c r="G74" s="16"/>
      <c r="H74" s="17"/>
      <c r="I74" s="16"/>
      <c r="J74" s="16"/>
      <c r="K74" s="22"/>
      <c r="L74" s="22"/>
      <c r="M74" s="16"/>
      <c r="N74" s="16"/>
      <c r="O74" s="16"/>
      <c r="P74" s="17"/>
      <c r="Q74" s="17"/>
      <c r="R74" s="16"/>
      <c r="S74" s="16"/>
      <c r="T74" s="16"/>
      <c r="U74" s="16"/>
      <c r="V74" s="16"/>
      <c r="W74" s="16"/>
      <c r="X74" s="16"/>
      <c r="Y74" s="16"/>
    </row>
    <row r="75" spans="1:25" s="28" customFormat="1" ht="18.75" customHeight="1">
      <c r="A75" s="16"/>
      <c r="B75" s="16"/>
      <c r="C75" s="16"/>
      <c r="D75" s="16"/>
      <c r="E75" s="48"/>
      <c r="F75" s="49"/>
      <c r="G75" s="19"/>
      <c r="H75" s="42"/>
      <c r="I75" s="42"/>
      <c r="J75" s="42"/>
      <c r="K75" s="20"/>
      <c r="L75" s="20"/>
      <c r="M75" s="21"/>
      <c r="N75" s="20"/>
      <c r="O75" s="45"/>
      <c r="P75" s="45"/>
      <c r="Q75" s="20"/>
      <c r="R75" s="16"/>
      <c r="S75" s="16"/>
      <c r="T75" s="16"/>
      <c r="U75" s="16"/>
      <c r="V75" s="16"/>
      <c r="W75" s="16"/>
      <c r="X75" s="16"/>
      <c r="Y75" s="16"/>
    </row>
    <row r="76" spans="1:25" s="28" customFormat="1" ht="9" customHeight="1">
      <c r="A76" s="16"/>
      <c r="B76" s="16"/>
      <c r="C76" s="16"/>
      <c r="D76" s="16"/>
      <c r="E76" s="17"/>
      <c r="F76" s="17"/>
      <c r="G76" s="16"/>
      <c r="H76" s="17"/>
      <c r="I76" s="16"/>
      <c r="J76" s="16"/>
      <c r="K76" s="22"/>
      <c r="L76" s="22"/>
      <c r="M76" s="16"/>
      <c r="N76" s="16"/>
      <c r="O76" s="16"/>
      <c r="P76" s="17"/>
      <c r="Q76" s="17"/>
      <c r="R76" s="16"/>
      <c r="S76" s="16"/>
      <c r="T76" s="16"/>
      <c r="U76" s="16"/>
      <c r="V76" s="16"/>
      <c r="W76" s="16"/>
      <c r="X76" s="16"/>
      <c r="Y76" s="16"/>
    </row>
    <row r="77" spans="1:25" s="28" customFormat="1" ht="4.5" customHeight="1">
      <c r="A77" s="16"/>
      <c r="B77" s="16"/>
      <c r="C77" s="16"/>
      <c r="D77" s="16"/>
      <c r="E77" s="17"/>
      <c r="F77" s="17"/>
      <c r="G77" s="16"/>
      <c r="H77" s="17"/>
      <c r="I77" s="16"/>
      <c r="J77" s="16"/>
      <c r="K77" s="22"/>
      <c r="L77" s="22"/>
      <c r="M77" s="16"/>
      <c r="N77" s="16"/>
      <c r="O77" s="16"/>
      <c r="P77" s="17"/>
      <c r="Q77" s="17"/>
      <c r="R77" s="16"/>
      <c r="S77" s="16"/>
      <c r="T77" s="16"/>
      <c r="U77" s="16"/>
      <c r="V77" s="16"/>
      <c r="W77" s="16"/>
      <c r="X77" s="16"/>
      <c r="Y77" s="16"/>
    </row>
    <row r="78" spans="1:25" s="28" customFormat="1" ht="18.75" customHeight="1">
      <c r="A78" s="16"/>
      <c r="B78" s="16"/>
      <c r="C78" s="16"/>
      <c r="D78" s="16"/>
      <c r="E78" s="49"/>
      <c r="F78" s="49"/>
      <c r="G78" s="49"/>
      <c r="H78" s="49"/>
      <c r="I78" s="49"/>
      <c r="J78" s="49"/>
      <c r="K78" s="49"/>
      <c r="L78" s="49"/>
      <c r="M78" s="49"/>
      <c r="N78" s="20"/>
      <c r="O78" s="45"/>
      <c r="P78" s="45"/>
      <c r="Q78" s="20"/>
      <c r="R78" s="16"/>
      <c r="S78" s="16"/>
      <c r="T78" s="16"/>
      <c r="U78" s="16"/>
      <c r="V78" s="16"/>
      <c r="W78" s="16"/>
      <c r="X78" s="16"/>
      <c r="Y78" s="16"/>
    </row>
    <row r="79" spans="1:25" s="28" customFormat="1" ht="11.25" customHeight="1">
      <c r="A79" s="16"/>
      <c r="B79" s="16"/>
      <c r="C79" s="16"/>
      <c r="D79" s="16"/>
      <c r="E79" s="17"/>
      <c r="F79" s="17"/>
      <c r="G79" s="16"/>
      <c r="H79" s="17"/>
      <c r="I79" s="16"/>
      <c r="J79" s="16"/>
      <c r="K79" s="22"/>
      <c r="L79" s="22"/>
      <c r="M79" s="16"/>
      <c r="N79" s="16"/>
      <c r="O79" s="16"/>
      <c r="P79" s="17"/>
      <c r="Q79" s="17"/>
      <c r="R79" s="16"/>
      <c r="S79" s="16"/>
      <c r="T79" s="16"/>
      <c r="U79" s="16"/>
      <c r="V79" s="16"/>
      <c r="W79" s="16"/>
      <c r="X79" s="16"/>
      <c r="Y79" s="16"/>
    </row>
    <row r="80" spans="1:25" s="28" customFormat="1" ht="9.75" customHeight="1">
      <c r="A80" s="16"/>
      <c r="B80" s="16"/>
      <c r="C80" s="16"/>
      <c r="D80" s="16"/>
      <c r="E80" s="17"/>
      <c r="F80" s="17"/>
      <c r="G80" s="16"/>
      <c r="H80" s="17"/>
      <c r="I80" s="16"/>
      <c r="J80" s="16"/>
      <c r="K80" s="22"/>
      <c r="L80" s="22"/>
      <c r="M80" s="16"/>
      <c r="N80" s="16"/>
      <c r="O80" s="16"/>
      <c r="P80" s="17"/>
      <c r="Q80" s="17"/>
      <c r="R80" s="16"/>
      <c r="S80" s="16"/>
      <c r="T80" s="16"/>
      <c r="U80" s="16"/>
      <c r="V80" s="16"/>
      <c r="W80" s="16"/>
      <c r="X80" s="16"/>
      <c r="Y80" s="16"/>
    </row>
    <row r="81" spans="1:25" s="28" customFormat="1" ht="18.75" customHeight="1">
      <c r="A81" s="16"/>
      <c r="B81" s="16"/>
      <c r="C81" s="16"/>
      <c r="D81" s="16"/>
      <c r="E81" s="24"/>
      <c r="F81" s="15"/>
      <c r="G81" s="15"/>
      <c r="H81" s="46"/>
      <c r="I81" s="46"/>
      <c r="J81" s="46"/>
      <c r="K81" s="15"/>
      <c r="L81" s="46"/>
      <c r="M81" s="46"/>
      <c r="N81" s="15"/>
      <c r="O81" s="50"/>
      <c r="P81" s="47"/>
      <c r="Q81" s="15"/>
      <c r="R81" s="16"/>
      <c r="S81" s="16"/>
      <c r="T81" s="16"/>
      <c r="U81" s="16"/>
      <c r="V81" s="16"/>
      <c r="W81" s="16"/>
      <c r="X81" s="16"/>
      <c r="Y81" s="16"/>
    </row>
    <row r="82" spans="1:25" s="28" customFormat="1" ht="4.5" customHeight="1">
      <c r="A82" s="16"/>
      <c r="B82" s="16"/>
      <c r="C82" s="16"/>
      <c r="D82" s="16"/>
      <c r="E82" s="17"/>
      <c r="F82" s="17"/>
      <c r="G82" s="16"/>
      <c r="H82" s="17"/>
      <c r="I82" s="16"/>
      <c r="J82" s="16"/>
      <c r="K82" s="22"/>
      <c r="L82" s="22"/>
      <c r="M82" s="16"/>
      <c r="N82" s="16"/>
      <c r="O82" s="16"/>
      <c r="P82" s="17"/>
      <c r="Q82" s="17"/>
      <c r="R82" s="16"/>
      <c r="S82" s="16"/>
      <c r="T82" s="16"/>
      <c r="U82" s="16"/>
      <c r="V82" s="16"/>
      <c r="W82" s="16"/>
      <c r="X82" s="16"/>
      <c r="Y82" s="16"/>
    </row>
    <row r="83" spans="1:25" s="28" customFormat="1" ht="18.75" customHeight="1">
      <c r="A83" s="16"/>
      <c r="B83" s="16"/>
      <c r="C83" s="16"/>
      <c r="D83" s="16"/>
      <c r="E83" s="25"/>
      <c r="F83" s="16"/>
      <c r="G83" s="16"/>
      <c r="H83" s="42"/>
      <c r="I83" s="42"/>
      <c r="J83" s="42"/>
      <c r="K83" s="20"/>
      <c r="L83" s="42"/>
      <c r="M83" s="42"/>
      <c r="N83" s="20"/>
      <c r="O83" s="42"/>
      <c r="P83" s="42"/>
      <c r="Q83" s="20"/>
      <c r="R83" s="16"/>
      <c r="S83" s="16"/>
      <c r="T83" s="16"/>
      <c r="U83" s="16"/>
      <c r="V83" s="16"/>
      <c r="W83" s="16"/>
      <c r="X83" s="16"/>
      <c r="Y83" s="16"/>
    </row>
    <row r="84" spans="1:25" s="28" customFormat="1" ht="4.5" customHeight="1">
      <c r="A84" s="16"/>
      <c r="B84" s="16"/>
      <c r="C84" s="16"/>
      <c r="D84" s="16"/>
      <c r="E84" s="17"/>
      <c r="F84" s="17"/>
      <c r="G84" s="16"/>
      <c r="H84" s="17"/>
      <c r="I84" s="16"/>
      <c r="J84" s="16"/>
      <c r="K84" s="22"/>
      <c r="L84" s="22"/>
      <c r="M84" s="16"/>
      <c r="N84" s="16"/>
      <c r="O84" s="16"/>
      <c r="P84" s="17"/>
      <c r="Q84" s="17"/>
      <c r="R84" s="16"/>
      <c r="S84" s="16"/>
      <c r="T84" s="16"/>
      <c r="U84" s="16"/>
      <c r="V84" s="16"/>
      <c r="W84" s="16"/>
      <c r="X84" s="16"/>
      <c r="Y84" s="16"/>
    </row>
    <row r="85" spans="1:25" s="28" customFormat="1" ht="18.75" customHeight="1">
      <c r="A85" s="16"/>
      <c r="B85" s="16"/>
      <c r="C85" s="16"/>
      <c r="D85" s="16"/>
      <c r="E85" s="17"/>
      <c r="F85" s="16"/>
      <c r="G85" s="16"/>
      <c r="H85" s="42"/>
      <c r="I85" s="42"/>
      <c r="J85" s="42"/>
      <c r="K85" s="20"/>
      <c r="L85" s="42"/>
      <c r="M85" s="42"/>
      <c r="N85" s="20"/>
      <c r="O85" s="42"/>
      <c r="P85" s="42"/>
      <c r="Q85" s="20"/>
      <c r="R85" s="16"/>
      <c r="S85" s="16"/>
      <c r="T85" s="16"/>
      <c r="U85" s="16"/>
      <c r="V85" s="16"/>
      <c r="W85" s="16"/>
      <c r="X85" s="16"/>
      <c r="Y85" s="16"/>
    </row>
    <row r="86" spans="1:25" s="28" customFormat="1" ht="4.5" customHeight="1">
      <c r="A86" s="16"/>
      <c r="B86" s="16"/>
      <c r="C86" s="16"/>
      <c r="D86" s="16"/>
      <c r="E86" s="17"/>
      <c r="F86" s="17"/>
      <c r="G86" s="16"/>
      <c r="H86" s="17"/>
      <c r="I86" s="16"/>
      <c r="J86" s="16"/>
      <c r="K86" s="22"/>
      <c r="L86" s="22"/>
      <c r="M86" s="16"/>
      <c r="N86" s="16"/>
      <c r="O86" s="16"/>
      <c r="P86" s="17"/>
      <c r="Q86" s="17"/>
      <c r="R86" s="16"/>
      <c r="S86" s="16"/>
      <c r="T86" s="16"/>
      <c r="U86" s="16"/>
      <c r="V86" s="16"/>
      <c r="W86" s="16"/>
      <c r="X86" s="16"/>
      <c r="Y86" s="16"/>
    </row>
    <row r="87" spans="1:25" s="28" customFormat="1" ht="18.75" customHeight="1">
      <c r="A87" s="16"/>
      <c r="B87" s="16"/>
      <c r="C87" s="16"/>
      <c r="D87" s="16"/>
      <c r="E87" s="22"/>
      <c r="F87" s="22"/>
      <c r="G87" s="19"/>
      <c r="H87" s="45"/>
      <c r="I87" s="45"/>
      <c r="J87" s="45"/>
      <c r="K87" s="20"/>
      <c r="L87" s="45"/>
      <c r="M87" s="45"/>
      <c r="N87" s="20"/>
      <c r="O87" s="45"/>
      <c r="P87" s="45"/>
      <c r="Q87" s="20"/>
      <c r="R87" s="16"/>
      <c r="S87" s="16"/>
      <c r="T87" s="16"/>
      <c r="U87" s="16"/>
      <c r="V87" s="16"/>
      <c r="W87" s="16"/>
      <c r="X87" s="16"/>
      <c r="Y87" s="16"/>
    </row>
    <row r="88" spans="1:25" s="28" customFormat="1" ht="4.5" customHeight="1">
      <c r="A88" s="16"/>
      <c r="B88" s="16"/>
      <c r="C88" s="16"/>
      <c r="D88" s="16"/>
      <c r="E88" s="17"/>
      <c r="F88" s="17"/>
      <c r="G88" s="16"/>
      <c r="H88" s="17"/>
      <c r="I88" s="16"/>
      <c r="J88" s="16"/>
      <c r="K88" s="22"/>
      <c r="L88" s="22"/>
      <c r="M88" s="16"/>
      <c r="N88" s="16"/>
      <c r="O88" s="16"/>
      <c r="P88" s="17"/>
      <c r="Q88" s="17"/>
      <c r="R88" s="16"/>
      <c r="S88" s="16"/>
      <c r="T88" s="16"/>
      <c r="U88" s="16"/>
      <c r="V88" s="16"/>
      <c r="W88" s="16"/>
      <c r="X88" s="16"/>
      <c r="Y88" s="16"/>
    </row>
    <row r="89" spans="1:25" s="28" customFormat="1" ht="18.75" customHeight="1">
      <c r="A89" s="16"/>
      <c r="B89" s="16"/>
      <c r="C89" s="16"/>
      <c r="D89" s="16"/>
      <c r="E89" s="19"/>
      <c r="F89" s="19"/>
      <c r="G89" s="19"/>
      <c r="H89" s="46"/>
      <c r="I89" s="46"/>
      <c r="J89" s="46"/>
      <c r="K89" s="20"/>
      <c r="L89" s="20"/>
      <c r="M89" s="21"/>
      <c r="N89" s="20"/>
      <c r="O89" s="47"/>
      <c r="P89" s="47"/>
      <c r="Q89" s="20"/>
      <c r="R89" s="16"/>
      <c r="S89" s="16"/>
      <c r="T89" s="16"/>
      <c r="U89" s="16"/>
      <c r="V89" s="16"/>
      <c r="W89" s="16"/>
      <c r="X89" s="16"/>
      <c r="Y89" s="16"/>
    </row>
    <row r="90" spans="1:25" s="28" customFormat="1" ht="4.5" customHeight="1">
      <c r="A90" s="16"/>
      <c r="B90" s="16"/>
      <c r="C90" s="16"/>
      <c r="D90" s="16"/>
      <c r="E90" s="17"/>
      <c r="F90" s="17"/>
      <c r="G90" s="16"/>
      <c r="H90" s="17"/>
      <c r="I90" s="16"/>
      <c r="J90" s="16"/>
      <c r="K90" s="22"/>
      <c r="L90" s="22"/>
      <c r="M90" s="16"/>
      <c r="N90" s="16"/>
      <c r="O90" s="16"/>
      <c r="P90" s="17"/>
      <c r="Q90" s="17"/>
      <c r="R90" s="16"/>
      <c r="S90" s="16"/>
      <c r="T90" s="16"/>
      <c r="U90" s="16"/>
      <c r="V90" s="16"/>
      <c r="W90" s="16"/>
      <c r="X90" s="16"/>
      <c r="Y90" s="16"/>
    </row>
    <row r="91" spans="1:25" s="28" customFormat="1" ht="18.75" customHeight="1">
      <c r="A91" s="16"/>
      <c r="B91" s="16"/>
      <c r="C91" s="16"/>
      <c r="D91" s="16"/>
      <c r="E91" s="48"/>
      <c r="F91" s="49"/>
      <c r="G91" s="19"/>
      <c r="H91" s="42"/>
      <c r="I91" s="42"/>
      <c r="J91" s="42"/>
      <c r="K91" s="20"/>
      <c r="L91" s="20"/>
      <c r="M91" s="21"/>
      <c r="N91" s="20"/>
      <c r="O91" s="45"/>
      <c r="P91" s="45"/>
      <c r="Q91" s="20"/>
      <c r="R91" s="16"/>
      <c r="S91" s="16"/>
      <c r="T91" s="16"/>
      <c r="U91" s="16"/>
      <c r="V91" s="16"/>
      <c r="W91" s="16"/>
      <c r="X91" s="16"/>
      <c r="Y91" s="16"/>
    </row>
    <row r="92" spans="1:25" s="28" customFormat="1" ht="9" customHeight="1">
      <c r="A92" s="16"/>
      <c r="B92" s="16"/>
      <c r="C92" s="16"/>
      <c r="D92" s="16"/>
      <c r="E92" s="17"/>
      <c r="F92" s="17"/>
      <c r="G92" s="16"/>
      <c r="H92" s="17"/>
      <c r="I92" s="16"/>
      <c r="J92" s="16"/>
      <c r="K92" s="22"/>
      <c r="L92" s="22"/>
      <c r="M92" s="16"/>
      <c r="N92" s="16"/>
      <c r="O92" s="16"/>
      <c r="P92" s="17"/>
      <c r="Q92" s="17"/>
      <c r="R92" s="16"/>
      <c r="S92" s="16"/>
      <c r="T92" s="16"/>
      <c r="U92" s="16"/>
      <c r="V92" s="16"/>
      <c r="W92" s="16"/>
      <c r="X92" s="16"/>
      <c r="Y92" s="16"/>
    </row>
    <row r="93" spans="1:25" s="28" customFormat="1" ht="4.5" customHeight="1">
      <c r="A93" s="16"/>
      <c r="B93" s="16"/>
      <c r="C93" s="16"/>
      <c r="D93" s="16"/>
      <c r="E93" s="17"/>
      <c r="F93" s="17"/>
      <c r="G93" s="16"/>
      <c r="H93" s="17"/>
      <c r="I93" s="16"/>
      <c r="J93" s="16"/>
      <c r="K93" s="22"/>
      <c r="L93" s="22"/>
      <c r="M93" s="16"/>
      <c r="N93" s="16"/>
      <c r="O93" s="16"/>
      <c r="P93" s="17"/>
      <c r="Q93" s="17"/>
      <c r="R93" s="16"/>
      <c r="S93" s="16"/>
      <c r="T93" s="16"/>
      <c r="U93" s="16"/>
      <c r="V93" s="16"/>
      <c r="W93" s="16"/>
      <c r="X93" s="16"/>
      <c r="Y93" s="16"/>
    </row>
    <row r="94" spans="1:25" s="28" customFormat="1" ht="18.75" customHeight="1">
      <c r="A94" s="16"/>
      <c r="B94" s="16"/>
      <c r="C94" s="16"/>
      <c r="D94" s="16"/>
      <c r="E94" s="49"/>
      <c r="F94" s="49"/>
      <c r="G94" s="49"/>
      <c r="H94" s="49"/>
      <c r="I94" s="49"/>
      <c r="J94" s="49"/>
      <c r="K94" s="49"/>
      <c r="L94" s="49"/>
      <c r="M94" s="49"/>
      <c r="N94" s="20"/>
      <c r="O94" s="45"/>
      <c r="P94" s="45"/>
      <c r="Q94" s="20"/>
      <c r="R94" s="16"/>
      <c r="S94" s="16"/>
      <c r="T94" s="16"/>
      <c r="U94" s="16"/>
      <c r="V94" s="16"/>
      <c r="W94" s="16"/>
      <c r="X94" s="16"/>
      <c r="Y94" s="16"/>
    </row>
    <row r="95" spans="1:25" s="28" customFormat="1" ht="11.25" customHeight="1">
      <c r="A95" s="16"/>
      <c r="B95" s="16"/>
      <c r="C95" s="16"/>
      <c r="D95" s="16"/>
      <c r="E95" s="17"/>
      <c r="F95" s="17"/>
      <c r="G95" s="16"/>
      <c r="H95" s="17"/>
      <c r="I95" s="16"/>
      <c r="J95" s="16"/>
      <c r="K95" s="22"/>
      <c r="L95" s="22"/>
      <c r="M95" s="16"/>
      <c r="N95" s="16"/>
      <c r="O95" s="16"/>
      <c r="P95" s="17"/>
      <c r="Q95" s="17"/>
      <c r="R95" s="16"/>
      <c r="S95" s="16"/>
      <c r="T95" s="16"/>
      <c r="U95" s="16"/>
      <c r="V95" s="16"/>
      <c r="W95" s="16"/>
      <c r="X95" s="16"/>
      <c r="Y95" s="16"/>
    </row>
    <row r="96" spans="1:25" s="28" customFormat="1" ht="16.5" customHeight="1">
      <c r="A96" s="16"/>
      <c r="B96" s="16"/>
      <c r="C96" s="16"/>
      <c r="D96" s="16"/>
      <c r="E96" s="17"/>
      <c r="F96" s="17"/>
      <c r="G96" s="16"/>
      <c r="H96" s="17"/>
      <c r="I96" s="16"/>
      <c r="J96" s="16"/>
      <c r="K96" s="22"/>
      <c r="L96" s="22"/>
      <c r="M96" s="16"/>
      <c r="N96" s="16"/>
      <c r="O96" s="16"/>
      <c r="P96" s="17"/>
      <c r="Q96" s="17"/>
      <c r="R96" s="16"/>
      <c r="S96" s="16"/>
      <c r="T96" s="16"/>
      <c r="U96" s="29"/>
      <c r="V96" s="16"/>
      <c r="W96" s="16"/>
      <c r="X96" s="16"/>
      <c r="Y96" s="16"/>
    </row>
    <row r="97" spans="1:25" s="28" customFormat="1" ht="18.75" customHeight="1">
      <c r="A97" s="16"/>
      <c r="B97" s="16"/>
      <c r="C97" s="16"/>
      <c r="D97" s="16"/>
      <c r="E97" s="24"/>
      <c r="F97" s="15"/>
      <c r="G97" s="15"/>
      <c r="H97" s="46"/>
      <c r="I97" s="46"/>
      <c r="J97" s="46"/>
      <c r="K97" s="15"/>
      <c r="L97" s="46"/>
      <c r="M97" s="46"/>
      <c r="N97" s="15"/>
      <c r="O97" s="50"/>
      <c r="P97" s="47"/>
      <c r="Q97" s="15"/>
      <c r="R97" s="16"/>
      <c r="S97" s="16"/>
      <c r="T97" s="16"/>
      <c r="U97" s="16"/>
      <c r="V97" s="16"/>
      <c r="W97" s="16"/>
      <c r="X97" s="16"/>
      <c r="Y97" s="16"/>
    </row>
    <row r="98" spans="1:25" s="28" customFormat="1" ht="4.5" customHeight="1">
      <c r="A98" s="16"/>
      <c r="B98" s="16"/>
      <c r="C98" s="16"/>
      <c r="D98" s="16"/>
      <c r="E98" s="17"/>
      <c r="F98" s="17"/>
      <c r="G98" s="16"/>
      <c r="H98" s="17"/>
      <c r="I98" s="16"/>
      <c r="J98" s="16"/>
      <c r="K98" s="22"/>
      <c r="L98" s="22"/>
      <c r="M98" s="16"/>
      <c r="N98" s="16"/>
      <c r="O98" s="16"/>
      <c r="P98" s="17"/>
      <c r="Q98" s="17"/>
      <c r="R98" s="16"/>
      <c r="S98" s="16"/>
      <c r="T98" s="16"/>
      <c r="U98" s="16"/>
      <c r="V98" s="16"/>
      <c r="W98" s="16"/>
      <c r="X98" s="16"/>
      <c r="Y98" s="16"/>
    </row>
    <row r="99" spans="1:25" s="28" customFormat="1" ht="18.75" customHeight="1">
      <c r="A99" s="16"/>
      <c r="B99" s="16"/>
      <c r="C99" s="16"/>
      <c r="D99" s="16"/>
      <c r="E99" s="25"/>
      <c r="F99" s="16"/>
      <c r="G99" s="16"/>
      <c r="H99" s="42"/>
      <c r="I99" s="42"/>
      <c r="J99" s="42"/>
      <c r="K99" s="20"/>
      <c r="L99" s="42"/>
      <c r="M99" s="42"/>
      <c r="N99" s="20"/>
      <c r="O99" s="42"/>
      <c r="P99" s="42"/>
      <c r="Q99" s="20"/>
      <c r="R99" s="16"/>
      <c r="S99" s="16"/>
      <c r="T99" s="16"/>
      <c r="U99" s="16"/>
      <c r="V99" s="16"/>
      <c r="W99" s="16"/>
      <c r="X99" s="16"/>
      <c r="Y99" s="16"/>
    </row>
    <row r="100" spans="1:25" s="28" customFormat="1" ht="4.5" customHeight="1">
      <c r="A100" s="16"/>
      <c r="B100" s="16"/>
      <c r="C100" s="16"/>
      <c r="D100" s="16"/>
      <c r="E100" s="17"/>
      <c r="F100" s="17"/>
      <c r="G100" s="16"/>
      <c r="H100" s="17"/>
      <c r="I100" s="16"/>
      <c r="J100" s="16"/>
      <c r="K100" s="22"/>
      <c r="L100" s="22"/>
      <c r="M100" s="16"/>
      <c r="N100" s="16"/>
      <c r="O100" s="16"/>
      <c r="P100" s="17"/>
      <c r="Q100" s="17"/>
      <c r="R100" s="16"/>
      <c r="S100" s="16"/>
      <c r="T100" s="16"/>
      <c r="U100" s="16"/>
      <c r="V100" s="16"/>
      <c r="W100" s="16"/>
      <c r="X100" s="16"/>
      <c r="Y100" s="16"/>
    </row>
    <row r="101" spans="1:25" s="28" customFormat="1" ht="18.75" customHeight="1">
      <c r="A101" s="16"/>
      <c r="B101" s="16"/>
      <c r="C101" s="16"/>
      <c r="D101" s="16"/>
      <c r="E101" s="17"/>
      <c r="F101" s="16"/>
      <c r="G101" s="16"/>
      <c r="H101" s="42"/>
      <c r="I101" s="42"/>
      <c r="J101" s="42"/>
      <c r="K101" s="20"/>
      <c r="L101" s="42"/>
      <c r="M101" s="42"/>
      <c r="N101" s="20"/>
      <c r="O101" s="42"/>
      <c r="P101" s="42"/>
      <c r="Q101" s="20"/>
      <c r="R101" s="16"/>
      <c r="S101" s="16"/>
      <c r="T101" s="16"/>
      <c r="U101" s="16"/>
      <c r="V101" s="16"/>
      <c r="W101" s="16"/>
      <c r="X101" s="16"/>
      <c r="Y101" s="16"/>
    </row>
    <row r="102" spans="1:25" s="28" customFormat="1" ht="4.5" customHeight="1">
      <c r="A102" s="16"/>
      <c r="B102" s="16"/>
      <c r="C102" s="16"/>
      <c r="D102" s="16"/>
      <c r="E102" s="17"/>
      <c r="F102" s="17"/>
      <c r="G102" s="16"/>
      <c r="H102" s="17"/>
      <c r="I102" s="16"/>
      <c r="J102" s="16"/>
      <c r="K102" s="22"/>
      <c r="L102" s="22"/>
      <c r="M102" s="16"/>
      <c r="N102" s="16"/>
      <c r="O102" s="16"/>
      <c r="P102" s="17"/>
      <c r="Q102" s="17"/>
      <c r="R102" s="16"/>
      <c r="S102" s="16"/>
      <c r="T102" s="16"/>
      <c r="U102" s="16"/>
      <c r="V102" s="16"/>
      <c r="W102" s="16"/>
      <c r="X102" s="16"/>
      <c r="Y102" s="16"/>
    </row>
    <row r="103" spans="1:25" s="28" customFormat="1" ht="18.75" customHeight="1">
      <c r="A103" s="16"/>
      <c r="B103" s="16"/>
      <c r="C103" s="16"/>
      <c r="D103" s="16"/>
      <c r="E103" s="22"/>
      <c r="F103" s="22"/>
      <c r="G103" s="19"/>
      <c r="H103" s="45"/>
      <c r="I103" s="45"/>
      <c r="J103" s="45"/>
      <c r="K103" s="20"/>
      <c r="L103" s="45"/>
      <c r="M103" s="45"/>
      <c r="N103" s="20"/>
      <c r="O103" s="45"/>
      <c r="P103" s="45"/>
      <c r="Q103" s="20"/>
      <c r="R103" s="16"/>
      <c r="S103" s="16"/>
      <c r="T103" s="16"/>
      <c r="U103" s="16"/>
      <c r="V103" s="16"/>
      <c r="W103" s="16"/>
      <c r="X103" s="16"/>
      <c r="Y103" s="16"/>
    </row>
    <row r="104" spans="1:25" s="28" customFormat="1" ht="4.5" customHeight="1">
      <c r="A104" s="16"/>
      <c r="B104" s="16"/>
      <c r="C104" s="16"/>
      <c r="D104" s="16"/>
      <c r="E104" s="17"/>
      <c r="F104" s="17"/>
      <c r="G104" s="16"/>
      <c r="H104" s="17"/>
      <c r="I104" s="16"/>
      <c r="J104" s="16"/>
      <c r="K104" s="22"/>
      <c r="L104" s="22"/>
      <c r="M104" s="16"/>
      <c r="N104" s="16"/>
      <c r="O104" s="16"/>
      <c r="P104" s="17"/>
      <c r="Q104" s="17"/>
      <c r="R104" s="16"/>
      <c r="S104" s="16"/>
      <c r="T104" s="16"/>
      <c r="U104" s="16"/>
      <c r="V104" s="16"/>
      <c r="W104" s="16"/>
      <c r="X104" s="16"/>
      <c r="Y104" s="16"/>
    </row>
    <row r="105" spans="1:25" s="28" customFormat="1" ht="18.75" customHeight="1">
      <c r="A105" s="16"/>
      <c r="B105" s="16"/>
      <c r="C105" s="16"/>
      <c r="D105" s="16"/>
      <c r="E105" s="19"/>
      <c r="F105" s="19"/>
      <c r="G105" s="19"/>
      <c r="H105" s="780"/>
      <c r="I105" s="780"/>
      <c r="J105" s="780"/>
      <c r="K105" s="18"/>
      <c r="L105" s="18"/>
      <c r="M105" s="21"/>
      <c r="N105" s="18"/>
      <c r="O105" s="781"/>
      <c r="P105" s="781"/>
      <c r="Q105" s="18"/>
      <c r="R105" s="16"/>
      <c r="S105" s="16"/>
      <c r="T105" s="16"/>
      <c r="U105" s="16"/>
      <c r="V105" s="16"/>
      <c r="W105" s="16"/>
      <c r="X105" s="16"/>
      <c r="Y105" s="16"/>
    </row>
    <row r="106" spans="1:25" s="28" customFormat="1" ht="4.5" customHeight="1">
      <c r="A106" s="16"/>
      <c r="B106" s="16"/>
      <c r="C106" s="16"/>
      <c r="D106" s="16"/>
      <c r="E106" s="17"/>
      <c r="F106" s="17"/>
      <c r="G106" s="16"/>
      <c r="H106" s="17"/>
      <c r="I106" s="16"/>
      <c r="J106" s="16"/>
      <c r="K106" s="22"/>
      <c r="L106" s="22"/>
      <c r="M106" s="16"/>
      <c r="N106" s="16"/>
      <c r="O106" s="16"/>
      <c r="P106" s="17"/>
      <c r="Q106" s="17"/>
      <c r="R106" s="16"/>
      <c r="S106" s="16"/>
      <c r="T106" s="16"/>
      <c r="U106" s="16"/>
      <c r="V106" s="16"/>
      <c r="W106" s="16"/>
      <c r="X106" s="16"/>
      <c r="Y106" s="16"/>
    </row>
    <row r="107" spans="1:25" s="28" customFormat="1" ht="18.75" customHeight="1">
      <c r="A107" s="16"/>
      <c r="B107" s="16"/>
      <c r="C107" s="16"/>
      <c r="D107" s="16"/>
      <c r="E107" s="788"/>
      <c r="F107" s="789"/>
      <c r="G107" s="19"/>
      <c r="H107" s="790"/>
      <c r="I107" s="790"/>
      <c r="J107" s="790"/>
      <c r="K107" s="18"/>
      <c r="L107" s="18"/>
      <c r="M107" s="21"/>
      <c r="N107" s="18"/>
      <c r="O107" s="791"/>
      <c r="P107" s="791"/>
      <c r="Q107" s="18"/>
      <c r="R107" s="16"/>
      <c r="S107" s="16"/>
      <c r="T107" s="16"/>
      <c r="U107" s="16"/>
      <c r="V107" s="16"/>
      <c r="W107" s="16"/>
      <c r="X107" s="16"/>
      <c r="Y107" s="16"/>
    </row>
    <row r="108" spans="1:25" s="28" customFormat="1" ht="9" customHeight="1">
      <c r="A108" s="16"/>
      <c r="B108" s="16"/>
      <c r="C108" s="16"/>
      <c r="D108" s="16"/>
      <c r="E108" s="17"/>
      <c r="F108" s="17"/>
      <c r="G108" s="16"/>
      <c r="H108" s="17"/>
      <c r="I108" s="16"/>
      <c r="J108" s="16"/>
      <c r="K108" s="22"/>
      <c r="L108" s="22"/>
      <c r="M108" s="16"/>
      <c r="N108" s="16"/>
      <c r="O108" s="16"/>
      <c r="P108" s="17"/>
      <c r="Q108" s="17"/>
      <c r="R108" s="16"/>
      <c r="S108" s="16"/>
      <c r="T108" s="16"/>
      <c r="U108" s="16"/>
      <c r="V108" s="16"/>
      <c r="W108" s="16"/>
      <c r="X108" s="16"/>
      <c r="Y108" s="16"/>
    </row>
    <row r="109" spans="1:25" s="28" customFormat="1" ht="4.5" customHeight="1">
      <c r="A109" s="16"/>
      <c r="B109" s="16"/>
      <c r="C109" s="16"/>
      <c r="D109" s="16"/>
      <c r="E109" s="17"/>
      <c r="F109" s="17"/>
      <c r="G109" s="16"/>
      <c r="H109" s="17"/>
      <c r="I109" s="16"/>
      <c r="J109" s="16"/>
      <c r="K109" s="22"/>
      <c r="L109" s="22"/>
      <c r="M109" s="16"/>
      <c r="N109" s="16"/>
      <c r="O109" s="16"/>
      <c r="P109" s="17"/>
      <c r="Q109" s="17"/>
      <c r="R109" s="16"/>
      <c r="S109" s="16"/>
      <c r="T109" s="16"/>
      <c r="U109" s="16"/>
      <c r="V109" s="16"/>
      <c r="W109" s="16"/>
      <c r="X109" s="16"/>
      <c r="Y109" s="16"/>
    </row>
    <row r="110" spans="1:25" s="28" customFormat="1" ht="18.75" customHeight="1">
      <c r="A110" s="16"/>
      <c r="B110" s="16"/>
      <c r="C110" s="16"/>
      <c r="D110" s="16"/>
      <c r="E110" s="792"/>
      <c r="F110" s="792"/>
      <c r="G110" s="792"/>
      <c r="H110" s="792"/>
      <c r="I110" s="792"/>
      <c r="J110" s="792"/>
      <c r="K110" s="792"/>
      <c r="L110" s="792"/>
      <c r="M110" s="792"/>
      <c r="N110" s="18"/>
      <c r="O110" s="791"/>
      <c r="P110" s="791"/>
      <c r="Q110" s="18"/>
      <c r="R110" s="16"/>
      <c r="S110" s="16"/>
      <c r="T110" s="16"/>
      <c r="U110" s="16"/>
      <c r="V110" s="16"/>
      <c r="W110" s="16"/>
      <c r="X110" s="16"/>
      <c r="Y110" s="16"/>
    </row>
    <row r="111" spans="1:25" s="28" customFormat="1" ht="8.25" customHeight="1">
      <c r="A111" s="16"/>
      <c r="B111" s="16"/>
      <c r="C111" s="16"/>
      <c r="D111" s="16"/>
      <c r="E111" s="17"/>
      <c r="F111" s="17"/>
      <c r="G111" s="16"/>
      <c r="H111" s="17"/>
      <c r="I111" s="16"/>
      <c r="J111" s="16"/>
      <c r="K111" s="22"/>
      <c r="L111" s="22"/>
      <c r="M111" s="16"/>
      <c r="N111" s="16"/>
      <c r="O111" s="16"/>
      <c r="P111" s="17"/>
      <c r="Q111" s="17"/>
      <c r="R111" s="16"/>
      <c r="S111" s="16"/>
      <c r="T111" s="16"/>
      <c r="U111" s="16"/>
      <c r="V111" s="16"/>
      <c r="W111" s="16"/>
      <c r="X111" s="16"/>
      <c r="Y111" s="16"/>
    </row>
    <row r="112" spans="1:25" s="28" customFormat="1" ht="16.5" customHeight="1">
      <c r="A112" s="16"/>
      <c r="B112" s="16"/>
      <c r="C112" s="16"/>
      <c r="D112" s="16"/>
      <c r="E112" s="17"/>
      <c r="F112" s="17"/>
      <c r="G112" s="16"/>
      <c r="H112" s="17"/>
      <c r="I112" s="16"/>
      <c r="J112" s="16"/>
      <c r="K112" s="22"/>
      <c r="L112" s="22"/>
      <c r="M112" s="16"/>
      <c r="N112" s="16"/>
      <c r="O112" s="16"/>
      <c r="P112" s="17"/>
      <c r="Q112" s="17"/>
      <c r="R112" s="16"/>
      <c r="S112" s="16"/>
      <c r="T112" s="16"/>
      <c r="U112" s="16"/>
      <c r="V112" s="16"/>
      <c r="W112" s="16"/>
      <c r="X112" s="16"/>
      <c r="Y112" s="16"/>
    </row>
    <row r="113" spans="1:25" s="28" customFormat="1" ht="18.75" customHeight="1">
      <c r="A113" s="16"/>
      <c r="B113" s="16"/>
      <c r="C113" s="16"/>
      <c r="D113" s="16"/>
      <c r="E113" s="24"/>
      <c r="F113" s="14"/>
      <c r="G113" s="14"/>
      <c r="H113" s="780"/>
      <c r="I113" s="780"/>
      <c r="J113" s="780"/>
      <c r="K113" s="14"/>
      <c r="L113" s="780"/>
      <c r="M113" s="780"/>
      <c r="N113" s="14"/>
      <c r="O113" s="787"/>
      <c r="P113" s="781"/>
      <c r="Q113" s="14"/>
      <c r="R113" s="16"/>
      <c r="S113" s="16"/>
      <c r="T113" s="16"/>
      <c r="U113" s="16"/>
      <c r="V113" s="16"/>
      <c r="W113" s="16"/>
      <c r="X113" s="16"/>
      <c r="Y113" s="16"/>
    </row>
    <row r="114" spans="1:25" s="28" customFormat="1" ht="4.5" customHeight="1">
      <c r="A114" s="16"/>
      <c r="B114" s="16"/>
      <c r="C114" s="16"/>
      <c r="D114" s="16"/>
      <c r="E114" s="17"/>
      <c r="F114" s="17"/>
      <c r="G114" s="16"/>
      <c r="H114" s="17"/>
      <c r="I114" s="16"/>
      <c r="J114" s="16"/>
      <c r="K114" s="22"/>
      <c r="L114" s="22"/>
      <c r="M114" s="16"/>
      <c r="N114" s="16"/>
      <c r="O114" s="16"/>
      <c r="P114" s="17"/>
      <c r="Q114" s="17"/>
      <c r="R114" s="16"/>
      <c r="S114" s="16"/>
      <c r="T114" s="16"/>
      <c r="U114" s="16"/>
      <c r="V114" s="16"/>
      <c r="W114" s="16"/>
      <c r="X114" s="16"/>
      <c r="Y114" s="16"/>
    </row>
    <row r="115" spans="1:25" s="28" customFormat="1" ht="18.75" customHeight="1">
      <c r="A115" s="16"/>
      <c r="B115" s="16"/>
      <c r="C115" s="16"/>
      <c r="D115" s="16"/>
      <c r="E115" s="13"/>
      <c r="F115" s="16"/>
      <c r="G115" s="16"/>
      <c r="H115" s="793"/>
      <c r="I115" s="793"/>
      <c r="J115" s="793"/>
      <c r="K115" s="18"/>
      <c r="L115" s="793"/>
      <c r="M115" s="793"/>
      <c r="N115" s="18"/>
      <c r="O115" s="793"/>
      <c r="P115" s="793"/>
      <c r="Q115" s="18"/>
      <c r="R115" s="16"/>
      <c r="S115" s="16"/>
      <c r="T115" s="16"/>
      <c r="U115" s="16"/>
      <c r="V115" s="16"/>
      <c r="W115" s="16"/>
      <c r="X115" s="16"/>
      <c r="Y115" s="16"/>
    </row>
    <row r="116" spans="1:25" s="28" customFormat="1" ht="4.5" customHeight="1">
      <c r="A116" s="16"/>
      <c r="B116" s="16"/>
      <c r="C116" s="16"/>
      <c r="D116" s="16"/>
      <c r="E116" s="17"/>
      <c r="F116" s="17"/>
      <c r="G116" s="16"/>
      <c r="H116" s="17"/>
      <c r="I116" s="16"/>
      <c r="J116" s="16"/>
      <c r="K116" s="22"/>
      <c r="L116" s="22"/>
      <c r="M116" s="16"/>
      <c r="N116" s="16"/>
      <c r="O116" s="16"/>
      <c r="P116" s="17"/>
      <c r="Q116" s="17"/>
      <c r="R116" s="16"/>
      <c r="S116" s="16"/>
      <c r="T116" s="16"/>
      <c r="U116" s="16"/>
      <c r="V116" s="16"/>
      <c r="W116" s="16"/>
      <c r="X116" s="16"/>
      <c r="Y116" s="16"/>
    </row>
    <row r="117" spans="1:25" s="28" customFormat="1" ht="18.75" customHeight="1">
      <c r="A117" s="16"/>
      <c r="B117" s="16"/>
      <c r="C117" s="16"/>
      <c r="D117" s="16"/>
      <c r="E117" s="17"/>
      <c r="F117" s="16"/>
      <c r="G117" s="16"/>
      <c r="H117" s="790"/>
      <c r="I117" s="790"/>
      <c r="J117" s="790"/>
      <c r="K117" s="18"/>
      <c r="L117" s="790"/>
      <c r="M117" s="790"/>
      <c r="N117" s="18"/>
      <c r="O117" s="790"/>
      <c r="P117" s="790"/>
      <c r="Q117" s="18"/>
      <c r="R117" s="16"/>
      <c r="S117" s="16"/>
      <c r="T117" s="16"/>
      <c r="U117" s="16"/>
      <c r="V117" s="16"/>
      <c r="W117" s="16"/>
      <c r="X117" s="16"/>
      <c r="Y117" s="16"/>
    </row>
    <row r="118" spans="1:25" s="28" customFormat="1" ht="4.5" customHeight="1">
      <c r="A118" s="16"/>
      <c r="B118" s="16"/>
      <c r="C118" s="16"/>
      <c r="D118" s="16"/>
      <c r="E118" s="17"/>
      <c r="F118" s="17"/>
      <c r="G118" s="16"/>
      <c r="H118" s="17"/>
      <c r="I118" s="16"/>
      <c r="J118" s="16"/>
      <c r="K118" s="22"/>
      <c r="L118" s="22"/>
      <c r="M118" s="16"/>
      <c r="N118" s="16"/>
      <c r="O118" s="16"/>
      <c r="P118" s="17"/>
      <c r="Q118" s="17"/>
      <c r="R118" s="16"/>
      <c r="S118" s="16"/>
      <c r="T118" s="16"/>
      <c r="U118" s="16"/>
      <c r="V118" s="16"/>
      <c r="W118" s="16"/>
      <c r="X118" s="16"/>
      <c r="Y118" s="16"/>
    </row>
    <row r="119" spans="1:25" s="28" customFormat="1" ht="18.75" customHeight="1">
      <c r="A119" s="16"/>
      <c r="B119" s="16"/>
      <c r="C119" s="16"/>
      <c r="D119" s="16"/>
      <c r="E119" s="794"/>
      <c r="F119" s="794"/>
      <c r="G119" s="19"/>
      <c r="H119" s="795"/>
      <c r="I119" s="795"/>
      <c r="J119" s="795"/>
      <c r="K119" s="18"/>
      <c r="L119" s="795"/>
      <c r="M119" s="795"/>
      <c r="N119" s="18"/>
      <c r="O119" s="795"/>
      <c r="P119" s="795"/>
      <c r="Q119" s="18"/>
      <c r="R119" s="16"/>
      <c r="S119" s="16"/>
      <c r="T119" s="16"/>
      <c r="U119" s="16"/>
      <c r="V119" s="16"/>
      <c r="W119" s="16"/>
      <c r="X119" s="16"/>
      <c r="Y119" s="16"/>
    </row>
    <row r="120" spans="1:25" s="28" customFormat="1" ht="4.5" customHeight="1">
      <c r="A120" s="16"/>
      <c r="B120" s="16"/>
      <c r="C120" s="16"/>
      <c r="D120" s="16"/>
      <c r="E120" s="17"/>
      <c r="F120" s="17"/>
      <c r="G120" s="16"/>
      <c r="H120" s="17"/>
      <c r="I120" s="16"/>
      <c r="J120" s="16"/>
      <c r="K120" s="22"/>
      <c r="L120" s="22"/>
      <c r="M120" s="16"/>
      <c r="N120" s="16"/>
      <c r="O120" s="16"/>
      <c r="P120" s="17"/>
      <c r="Q120" s="17"/>
      <c r="R120" s="16"/>
      <c r="S120" s="16"/>
      <c r="T120" s="16"/>
      <c r="U120" s="16"/>
      <c r="V120" s="16"/>
      <c r="W120" s="16"/>
      <c r="X120" s="16"/>
      <c r="Y120" s="16"/>
    </row>
    <row r="121" spans="1:25" s="28" customFormat="1" ht="18.75" customHeight="1">
      <c r="A121" s="16"/>
      <c r="B121" s="16"/>
      <c r="C121" s="16"/>
      <c r="D121" s="16"/>
      <c r="E121" s="19"/>
      <c r="F121" s="19"/>
      <c r="G121" s="19"/>
      <c r="H121" s="780"/>
      <c r="I121" s="780"/>
      <c r="J121" s="780"/>
      <c r="K121" s="18"/>
      <c r="L121" s="18"/>
      <c r="M121" s="21"/>
      <c r="N121" s="18"/>
      <c r="O121" s="781"/>
      <c r="P121" s="781"/>
      <c r="Q121" s="18"/>
      <c r="R121" s="16"/>
      <c r="S121" s="16"/>
      <c r="T121" s="16"/>
      <c r="U121" s="16"/>
      <c r="V121" s="16"/>
      <c r="W121" s="16"/>
      <c r="X121" s="16"/>
      <c r="Y121" s="16"/>
    </row>
    <row r="122" spans="1:25" s="28" customFormat="1" ht="4.5" customHeight="1">
      <c r="A122" s="16"/>
      <c r="B122" s="16"/>
      <c r="C122" s="16"/>
      <c r="D122" s="16"/>
      <c r="E122" s="17"/>
      <c r="F122" s="17"/>
      <c r="G122" s="16"/>
      <c r="H122" s="17"/>
      <c r="I122" s="16"/>
      <c r="J122" s="16"/>
      <c r="K122" s="22"/>
      <c r="L122" s="22"/>
      <c r="M122" s="16"/>
      <c r="N122" s="16"/>
      <c r="O122" s="16"/>
      <c r="P122" s="17"/>
      <c r="Q122" s="17"/>
      <c r="R122" s="16"/>
      <c r="S122" s="16"/>
      <c r="T122" s="16"/>
      <c r="U122" s="16"/>
      <c r="V122" s="16"/>
      <c r="W122" s="16"/>
      <c r="X122" s="16"/>
      <c r="Y122" s="16"/>
    </row>
    <row r="123" spans="1:25" s="28" customFormat="1" ht="18.75" customHeight="1">
      <c r="A123" s="16"/>
      <c r="B123" s="16"/>
      <c r="C123" s="16"/>
      <c r="D123" s="16"/>
      <c r="E123" s="788"/>
      <c r="F123" s="789"/>
      <c r="G123" s="19"/>
      <c r="H123" s="790"/>
      <c r="I123" s="790"/>
      <c r="J123" s="790"/>
      <c r="K123" s="18"/>
      <c r="L123" s="18"/>
      <c r="M123" s="21"/>
      <c r="N123" s="18"/>
      <c r="O123" s="791"/>
      <c r="P123" s="791"/>
      <c r="Q123" s="18"/>
      <c r="R123" s="16"/>
      <c r="S123" s="16"/>
      <c r="T123" s="16"/>
      <c r="U123" s="16"/>
      <c r="V123" s="16"/>
      <c r="W123" s="16"/>
      <c r="X123" s="16"/>
      <c r="Y123" s="16"/>
    </row>
    <row r="124" spans="1:25" s="28" customFormat="1" ht="9" customHeight="1">
      <c r="A124" s="16"/>
      <c r="B124" s="16"/>
      <c r="C124" s="16"/>
      <c r="D124" s="16"/>
      <c r="E124" s="17"/>
      <c r="F124" s="17"/>
      <c r="G124" s="16"/>
      <c r="H124" s="17"/>
      <c r="I124" s="16"/>
      <c r="J124" s="16"/>
      <c r="K124" s="22"/>
      <c r="L124" s="22"/>
      <c r="M124" s="16"/>
      <c r="N124" s="16"/>
      <c r="O124" s="16"/>
      <c r="P124" s="17"/>
      <c r="Q124" s="17"/>
      <c r="R124" s="16"/>
      <c r="S124" s="16"/>
      <c r="T124" s="16"/>
      <c r="U124" s="16"/>
      <c r="V124" s="16"/>
      <c r="W124" s="16"/>
      <c r="X124" s="16"/>
      <c r="Y124" s="16"/>
    </row>
    <row r="125" spans="1:25" s="28" customFormat="1" ht="4.5" customHeight="1">
      <c r="A125" s="16"/>
      <c r="B125" s="16"/>
      <c r="C125" s="16"/>
      <c r="D125" s="16"/>
      <c r="E125" s="17"/>
      <c r="F125" s="17"/>
      <c r="G125" s="16"/>
      <c r="H125" s="17"/>
      <c r="I125" s="16"/>
      <c r="J125" s="16"/>
      <c r="K125" s="22"/>
      <c r="L125" s="22"/>
      <c r="M125" s="16"/>
      <c r="N125" s="16"/>
      <c r="O125" s="16"/>
      <c r="P125" s="17"/>
      <c r="Q125" s="17"/>
      <c r="R125" s="16"/>
      <c r="S125" s="16"/>
      <c r="T125" s="16"/>
      <c r="U125" s="16"/>
      <c r="V125" s="16"/>
      <c r="W125" s="16"/>
      <c r="X125" s="16"/>
      <c r="Y125" s="16"/>
    </row>
    <row r="126" spans="1:25" s="28" customFormat="1" ht="18.75" customHeight="1">
      <c r="A126" s="16"/>
      <c r="B126" s="16"/>
      <c r="C126" s="16"/>
      <c r="D126" s="16"/>
      <c r="E126" s="792"/>
      <c r="F126" s="792"/>
      <c r="G126" s="792"/>
      <c r="H126" s="792"/>
      <c r="I126" s="792"/>
      <c r="J126" s="792"/>
      <c r="K126" s="792"/>
      <c r="L126" s="792"/>
      <c r="M126" s="792"/>
      <c r="N126" s="18"/>
      <c r="O126" s="791"/>
      <c r="P126" s="791"/>
      <c r="Q126" s="18"/>
      <c r="R126" s="16"/>
      <c r="S126" s="16"/>
      <c r="T126" s="16"/>
      <c r="U126" s="16"/>
      <c r="V126" s="16"/>
      <c r="W126" s="16"/>
      <c r="X126" s="16"/>
      <c r="Y126" s="16"/>
    </row>
    <row r="127" spans="1:25" s="28" customFormat="1" ht="8.25" customHeight="1">
      <c r="A127" s="16"/>
      <c r="B127" s="16"/>
      <c r="C127" s="16"/>
      <c r="D127" s="16"/>
      <c r="E127" s="17"/>
      <c r="F127" s="17"/>
      <c r="G127" s="16"/>
      <c r="H127" s="17"/>
      <c r="I127" s="16"/>
      <c r="J127" s="16"/>
      <c r="K127" s="22"/>
      <c r="L127" s="22"/>
      <c r="M127" s="16"/>
      <c r="N127" s="16"/>
      <c r="O127" s="16"/>
      <c r="P127" s="17"/>
      <c r="Q127" s="17"/>
      <c r="R127" s="16"/>
      <c r="S127" s="16"/>
      <c r="T127" s="16"/>
      <c r="U127" s="16"/>
      <c r="V127" s="16"/>
      <c r="W127" s="16"/>
      <c r="X127" s="16"/>
      <c r="Y127" s="16"/>
    </row>
    <row r="128" spans="1:25" s="28" customFormat="1" ht="16.5" customHeight="1">
      <c r="A128" s="16"/>
      <c r="B128" s="16"/>
      <c r="C128" s="16"/>
      <c r="D128" s="16"/>
      <c r="E128" s="17"/>
      <c r="F128" s="17"/>
      <c r="G128" s="16"/>
      <c r="H128" s="17"/>
      <c r="I128" s="16"/>
      <c r="J128" s="16"/>
      <c r="K128" s="22"/>
      <c r="L128" s="22"/>
      <c r="M128" s="16"/>
      <c r="N128" s="16"/>
      <c r="O128" s="16"/>
      <c r="P128" s="17"/>
      <c r="Q128" s="17"/>
      <c r="R128" s="16"/>
      <c r="S128" s="16"/>
      <c r="T128" s="16"/>
      <c r="U128" s="16"/>
      <c r="V128" s="16"/>
      <c r="W128" s="16"/>
      <c r="X128" s="16"/>
      <c r="Y128" s="16"/>
    </row>
    <row r="129" spans="1:25" s="28" customFormat="1" ht="18.75" customHeight="1">
      <c r="A129" s="16"/>
      <c r="B129" s="16"/>
      <c r="C129" s="16"/>
      <c r="D129" s="16"/>
      <c r="E129" s="24"/>
      <c r="F129" s="14"/>
      <c r="G129" s="14"/>
      <c r="H129" s="780"/>
      <c r="I129" s="780"/>
      <c r="J129" s="780"/>
      <c r="K129" s="14"/>
      <c r="L129" s="780"/>
      <c r="M129" s="780"/>
      <c r="N129" s="14"/>
      <c r="O129" s="787"/>
      <c r="P129" s="781"/>
      <c r="Q129" s="14"/>
      <c r="R129" s="16"/>
      <c r="S129" s="16"/>
      <c r="T129" s="16"/>
      <c r="U129" s="16"/>
      <c r="V129" s="16"/>
      <c r="W129" s="16"/>
      <c r="X129" s="16"/>
      <c r="Y129" s="16"/>
    </row>
    <row r="130" spans="1:25" s="28" customFormat="1" ht="4.5" customHeight="1">
      <c r="A130" s="16"/>
      <c r="B130" s="16"/>
      <c r="C130" s="16"/>
      <c r="D130" s="16"/>
      <c r="E130" s="17"/>
      <c r="F130" s="17"/>
      <c r="G130" s="16"/>
      <c r="H130" s="17"/>
      <c r="I130" s="16"/>
      <c r="J130" s="16"/>
      <c r="K130" s="22"/>
      <c r="L130" s="22"/>
      <c r="M130" s="16"/>
      <c r="N130" s="16"/>
      <c r="O130" s="16"/>
      <c r="P130" s="17"/>
      <c r="Q130" s="17"/>
      <c r="R130" s="16"/>
      <c r="S130" s="16"/>
      <c r="T130" s="16"/>
      <c r="U130" s="16"/>
      <c r="V130" s="16"/>
      <c r="W130" s="16"/>
      <c r="X130" s="16"/>
      <c r="Y130" s="16"/>
    </row>
    <row r="131" spans="1:25" s="28" customFormat="1" ht="18.75" customHeight="1">
      <c r="A131" s="16"/>
      <c r="B131" s="16"/>
      <c r="C131" s="16"/>
      <c r="D131" s="16"/>
      <c r="E131" s="13"/>
      <c r="F131" s="16"/>
      <c r="G131" s="16"/>
      <c r="H131" s="793"/>
      <c r="I131" s="793"/>
      <c r="J131" s="793"/>
      <c r="K131" s="18"/>
      <c r="L131" s="793"/>
      <c r="M131" s="793"/>
      <c r="N131" s="18"/>
      <c r="O131" s="793"/>
      <c r="P131" s="793"/>
      <c r="Q131" s="18"/>
      <c r="R131" s="16"/>
      <c r="S131" s="16"/>
      <c r="T131" s="16"/>
      <c r="U131" s="29"/>
      <c r="V131" s="16"/>
      <c r="W131" s="16"/>
      <c r="X131" s="16"/>
      <c r="Y131" s="16"/>
    </row>
    <row r="132" spans="1:25" s="28" customFormat="1" ht="4.5" customHeight="1">
      <c r="A132" s="16"/>
      <c r="B132" s="16"/>
      <c r="C132" s="16"/>
      <c r="D132" s="16"/>
      <c r="E132" s="17"/>
      <c r="F132" s="17"/>
      <c r="G132" s="16"/>
      <c r="H132" s="17"/>
      <c r="I132" s="16"/>
      <c r="J132" s="16"/>
      <c r="K132" s="22"/>
      <c r="L132" s="22"/>
      <c r="M132" s="16"/>
      <c r="N132" s="16"/>
      <c r="O132" s="16"/>
      <c r="P132" s="17"/>
      <c r="Q132" s="17"/>
      <c r="R132" s="16"/>
      <c r="S132" s="16"/>
      <c r="T132" s="16"/>
      <c r="U132" s="16"/>
      <c r="V132" s="16"/>
      <c r="W132" s="16"/>
      <c r="X132" s="16"/>
      <c r="Y132" s="16"/>
    </row>
    <row r="133" spans="1:25" s="28" customFormat="1" ht="18.75" customHeight="1">
      <c r="A133" s="16"/>
      <c r="B133" s="16"/>
      <c r="C133" s="16"/>
      <c r="D133" s="16"/>
      <c r="E133" s="17"/>
      <c r="F133" s="16"/>
      <c r="G133" s="16"/>
      <c r="H133" s="790"/>
      <c r="I133" s="790"/>
      <c r="J133" s="790"/>
      <c r="K133" s="18"/>
      <c r="L133" s="790"/>
      <c r="M133" s="790"/>
      <c r="N133" s="18"/>
      <c r="O133" s="790"/>
      <c r="P133" s="790"/>
      <c r="Q133" s="18"/>
      <c r="R133" s="16"/>
      <c r="S133" s="16"/>
      <c r="T133" s="16"/>
      <c r="U133" s="16"/>
      <c r="V133" s="16"/>
      <c r="W133" s="16"/>
      <c r="X133" s="16"/>
      <c r="Y133" s="16"/>
    </row>
    <row r="134" spans="1:25" s="28" customFormat="1" ht="4.5" customHeight="1">
      <c r="A134" s="16"/>
      <c r="B134" s="16"/>
      <c r="C134" s="16"/>
      <c r="D134" s="16"/>
      <c r="E134" s="17"/>
      <c r="F134" s="17"/>
      <c r="G134" s="16"/>
      <c r="H134" s="17"/>
      <c r="I134" s="16"/>
      <c r="J134" s="16"/>
      <c r="K134" s="22"/>
      <c r="L134" s="22"/>
      <c r="M134" s="16"/>
      <c r="N134" s="16"/>
      <c r="O134" s="16"/>
      <c r="P134" s="17"/>
      <c r="Q134" s="17"/>
      <c r="R134" s="16"/>
      <c r="S134" s="16"/>
      <c r="T134" s="16"/>
      <c r="U134" s="16"/>
      <c r="V134" s="16"/>
      <c r="W134" s="16"/>
      <c r="X134" s="16"/>
      <c r="Y134" s="16"/>
    </row>
    <row r="135" spans="1:25" s="28" customFormat="1" ht="18.75" customHeight="1">
      <c r="A135" s="16"/>
      <c r="B135" s="16"/>
      <c r="C135" s="16"/>
      <c r="D135" s="16"/>
      <c r="E135" s="794"/>
      <c r="F135" s="794"/>
      <c r="G135" s="19"/>
      <c r="H135" s="795"/>
      <c r="I135" s="795"/>
      <c r="J135" s="795"/>
      <c r="K135" s="18"/>
      <c r="L135" s="795"/>
      <c r="M135" s="795"/>
      <c r="N135" s="18"/>
      <c r="O135" s="795"/>
      <c r="P135" s="795"/>
      <c r="Q135" s="18"/>
      <c r="R135" s="16"/>
      <c r="S135" s="16"/>
      <c r="T135" s="16"/>
      <c r="U135" s="16"/>
      <c r="V135" s="16"/>
      <c r="W135" s="16"/>
      <c r="X135" s="16"/>
      <c r="Y135" s="16"/>
    </row>
    <row r="136" spans="1:25" s="28" customFormat="1" ht="4.5" customHeight="1">
      <c r="A136" s="16"/>
      <c r="B136" s="16"/>
      <c r="C136" s="16"/>
      <c r="D136" s="16"/>
      <c r="E136" s="17"/>
      <c r="F136" s="17"/>
      <c r="G136" s="16"/>
      <c r="H136" s="17"/>
      <c r="I136" s="16"/>
      <c r="J136" s="16"/>
      <c r="K136" s="22"/>
      <c r="L136" s="22"/>
      <c r="M136" s="16"/>
      <c r="N136" s="16"/>
      <c r="O136" s="16"/>
      <c r="P136" s="17"/>
      <c r="Q136" s="17"/>
      <c r="R136" s="16"/>
      <c r="S136" s="16"/>
      <c r="T136" s="16"/>
      <c r="U136" s="16"/>
      <c r="V136" s="16"/>
      <c r="W136" s="16"/>
      <c r="X136" s="16"/>
      <c r="Y136" s="16"/>
    </row>
    <row r="137" spans="1:25" s="28" customFormat="1" ht="18.75" customHeight="1">
      <c r="A137" s="16"/>
      <c r="B137" s="16"/>
      <c r="C137" s="16"/>
      <c r="D137" s="16"/>
      <c r="E137" s="19"/>
      <c r="F137" s="19"/>
      <c r="G137" s="19"/>
      <c r="H137" s="780"/>
      <c r="I137" s="780"/>
      <c r="J137" s="780"/>
      <c r="K137" s="18"/>
      <c r="L137" s="18"/>
      <c r="M137" s="21"/>
      <c r="N137" s="18"/>
      <c r="O137" s="781"/>
      <c r="P137" s="781"/>
      <c r="Q137" s="18"/>
      <c r="R137" s="16"/>
      <c r="S137" s="16"/>
      <c r="T137" s="16"/>
      <c r="U137" s="16"/>
      <c r="V137" s="16"/>
      <c r="W137" s="16"/>
      <c r="X137" s="16"/>
      <c r="Y137" s="16"/>
    </row>
    <row r="138" spans="1:25" s="28" customFormat="1" ht="4.5" customHeight="1">
      <c r="A138" s="16"/>
      <c r="B138" s="16"/>
      <c r="C138" s="16"/>
      <c r="D138" s="16"/>
      <c r="E138" s="17"/>
      <c r="F138" s="17"/>
      <c r="G138" s="16"/>
      <c r="H138" s="17"/>
      <c r="I138" s="16"/>
      <c r="J138" s="16"/>
      <c r="K138" s="22"/>
      <c r="L138" s="22"/>
      <c r="M138" s="16"/>
      <c r="N138" s="16"/>
      <c r="O138" s="16"/>
      <c r="P138" s="17"/>
      <c r="Q138" s="17"/>
      <c r="R138" s="16"/>
      <c r="S138" s="16"/>
      <c r="T138" s="16"/>
      <c r="U138" s="16"/>
      <c r="V138" s="16"/>
      <c r="W138" s="16"/>
      <c r="X138" s="16"/>
      <c r="Y138" s="16"/>
    </row>
    <row r="139" spans="1:25" s="28" customFormat="1" ht="18.75" customHeight="1">
      <c r="A139" s="16"/>
      <c r="B139" s="16"/>
      <c r="C139" s="16"/>
      <c r="D139" s="16"/>
      <c r="E139" s="788"/>
      <c r="F139" s="789"/>
      <c r="G139" s="19"/>
      <c r="H139" s="790"/>
      <c r="I139" s="790"/>
      <c r="J139" s="790"/>
      <c r="K139" s="18"/>
      <c r="L139" s="18"/>
      <c r="M139" s="21"/>
      <c r="N139" s="18"/>
      <c r="O139" s="791"/>
      <c r="P139" s="791"/>
      <c r="Q139" s="18"/>
      <c r="R139" s="16"/>
      <c r="S139" s="16"/>
      <c r="T139" s="16"/>
      <c r="U139" s="16"/>
      <c r="V139" s="16"/>
      <c r="W139" s="16"/>
      <c r="X139" s="16"/>
      <c r="Y139" s="16"/>
    </row>
    <row r="140" spans="1:25" s="28" customFormat="1" ht="9" customHeight="1">
      <c r="A140" s="16"/>
      <c r="B140" s="16"/>
      <c r="C140" s="16"/>
      <c r="D140" s="16"/>
      <c r="E140" s="17"/>
      <c r="F140" s="17"/>
      <c r="G140" s="16"/>
      <c r="H140" s="17"/>
      <c r="I140" s="16"/>
      <c r="J140" s="16"/>
      <c r="K140" s="22"/>
      <c r="L140" s="22"/>
      <c r="M140" s="16"/>
      <c r="N140" s="16"/>
      <c r="O140" s="16"/>
      <c r="P140" s="17"/>
      <c r="Q140" s="17"/>
      <c r="R140" s="16"/>
      <c r="S140" s="16"/>
      <c r="T140" s="16"/>
      <c r="U140" s="16"/>
      <c r="V140" s="16"/>
      <c r="W140" s="16"/>
      <c r="X140" s="16"/>
      <c r="Y140" s="16"/>
    </row>
    <row r="141" spans="1:25" s="28" customFormat="1" ht="4.5" customHeight="1">
      <c r="A141" s="16"/>
      <c r="B141" s="16"/>
      <c r="C141" s="16"/>
      <c r="D141" s="16"/>
      <c r="E141" s="17"/>
      <c r="F141" s="17"/>
      <c r="G141" s="16"/>
      <c r="H141" s="17"/>
      <c r="I141" s="16"/>
      <c r="J141" s="16"/>
      <c r="K141" s="22"/>
      <c r="L141" s="22"/>
      <c r="M141" s="16"/>
      <c r="N141" s="16"/>
      <c r="O141" s="16"/>
      <c r="P141" s="17"/>
      <c r="Q141" s="17"/>
      <c r="R141" s="16"/>
      <c r="S141" s="16"/>
      <c r="T141" s="16"/>
      <c r="U141" s="16"/>
      <c r="V141" s="16"/>
      <c r="W141" s="16"/>
      <c r="X141" s="16"/>
      <c r="Y141" s="16"/>
    </row>
    <row r="142" spans="1:25" s="28" customFormat="1" ht="18.75" customHeight="1">
      <c r="A142" s="16"/>
      <c r="B142" s="16"/>
      <c r="C142" s="16"/>
      <c r="D142" s="16"/>
      <c r="E142" s="792"/>
      <c r="F142" s="792"/>
      <c r="G142" s="792"/>
      <c r="H142" s="792"/>
      <c r="I142" s="792"/>
      <c r="J142" s="792"/>
      <c r="K142" s="792"/>
      <c r="L142" s="792"/>
      <c r="M142" s="792"/>
      <c r="N142" s="18"/>
      <c r="O142" s="791"/>
      <c r="P142" s="791"/>
      <c r="Q142" s="18"/>
      <c r="R142" s="16"/>
      <c r="S142" s="16"/>
      <c r="T142" s="16"/>
      <c r="U142" s="16"/>
      <c r="V142" s="16"/>
      <c r="W142" s="16"/>
      <c r="X142" s="16"/>
      <c r="Y142" s="16"/>
    </row>
    <row r="143" spans="1:25" s="28" customFormat="1" ht="8.25" customHeight="1">
      <c r="A143" s="16"/>
      <c r="B143" s="16"/>
      <c r="C143" s="16"/>
      <c r="D143" s="16"/>
      <c r="E143" s="17"/>
      <c r="F143" s="17"/>
      <c r="G143" s="16"/>
      <c r="H143" s="17"/>
      <c r="I143" s="16"/>
      <c r="J143" s="16"/>
      <c r="K143" s="22"/>
      <c r="L143" s="22"/>
      <c r="M143" s="16"/>
      <c r="N143" s="16"/>
      <c r="O143" s="16"/>
      <c r="P143" s="17"/>
      <c r="Q143" s="17"/>
      <c r="R143" s="16"/>
      <c r="S143" s="16"/>
      <c r="T143" s="16"/>
      <c r="U143" s="16"/>
      <c r="V143" s="16"/>
      <c r="W143" s="16"/>
      <c r="X143" s="16"/>
      <c r="Y143" s="16"/>
    </row>
    <row r="144" spans="1:25" s="28" customFormat="1" ht="16.5" customHeight="1">
      <c r="A144" s="16"/>
      <c r="B144" s="16"/>
      <c r="C144" s="16"/>
      <c r="D144" s="16"/>
      <c r="E144" s="17"/>
      <c r="F144" s="17"/>
      <c r="G144" s="16"/>
      <c r="H144" s="17"/>
      <c r="I144" s="16"/>
      <c r="J144" s="16"/>
      <c r="K144" s="22"/>
      <c r="L144" s="22"/>
      <c r="M144" s="16"/>
      <c r="N144" s="16"/>
      <c r="O144" s="16"/>
      <c r="P144" s="17"/>
      <c r="Q144" s="17"/>
      <c r="R144" s="16"/>
      <c r="S144" s="16"/>
      <c r="T144" s="16"/>
      <c r="U144" s="16"/>
      <c r="V144" s="16"/>
      <c r="W144" s="16"/>
      <c r="X144" s="16"/>
      <c r="Y144" s="16"/>
    </row>
    <row r="145" spans="1:25" s="28" customFormat="1" ht="18.75" customHeight="1">
      <c r="A145" s="16"/>
      <c r="B145" s="16"/>
      <c r="C145" s="16"/>
      <c r="D145" s="16"/>
      <c r="E145" s="24"/>
      <c r="F145" s="14"/>
      <c r="G145" s="14"/>
      <c r="H145" s="780"/>
      <c r="I145" s="780"/>
      <c r="J145" s="780"/>
      <c r="K145" s="14"/>
      <c r="L145" s="780"/>
      <c r="M145" s="780"/>
      <c r="N145" s="14"/>
      <c r="O145" s="787"/>
      <c r="P145" s="781"/>
      <c r="Q145" s="14"/>
      <c r="R145" s="16"/>
      <c r="S145" s="16"/>
      <c r="T145" s="16"/>
      <c r="U145" s="16"/>
      <c r="V145" s="16"/>
      <c r="W145" s="16"/>
      <c r="X145" s="16"/>
      <c r="Y145" s="16"/>
    </row>
    <row r="146" spans="1:25" s="28" customFormat="1" ht="4.5" customHeight="1">
      <c r="A146" s="16"/>
      <c r="B146" s="16"/>
      <c r="C146" s="16"/>
      <c r="D146" s="16"/>
      <c r="E146" s="17"/>
      <c r="F146" s="17"/>
      <c r="G146" s="16"/>
      <c r="H146" s="17"/>
      <c r="I146" s="16"/>
      <c r="J146" s="16"/>
      <c r="K146" s="22"/>
      <c r="L146" s="22"/>
      <c r="M146" s="16"/>
      <c r="N146" s="16"/>
      <c r="O146" s="16"/>
      <c r="P146" s="17"/>
      <c r="Q146" s="17"/>
      <c r="R146" s="16"/>
      <c r="S146" s="16"/>
      <c r="T146" s="16"/>
      <c r="U146" s="16"/>
      <c r="V146" s="16"/>
      <c r="W146" s="16"/>
      <c r="X146" s="16"/>
      <c r="Y146" s="16"/>
    </row>
    <row r="147" spans="1:25" s="28" customFormat="1" ht="18.75" customHeight="1">
      <c r="A147" s="16"/>
      <c r="B147" s="16"/>
      <c r="C147" s="16"/>
      <c r="D147" s="12"/>
      <c r="E147" s="13"/>
      <c r="F147" s="16"/>
      <c r="G147" s="16"/>
      <c r="H147" s="793"/>
      <c r="I147" s="793"/>
      <c r="J147" s="793"/>
      <c r="K147" s="18"/>
      <c r="L147" s="793"/>
      <c r="M147" s="793"/>
      <c r="N147" s="18"/>
      <c r="O147" s="793"/>
      <c r="P147" s="793"/>
      <c r="Q147" s="18"/>
      <c r="R147" s="16"/>
      <c r="S147" s="16"/>
      <c r="T147" s="16"/>
      <c r="U147" s="16"/>
      <c r="V147" s="16"/>
      <c r="W147" s="16"/>
      <c r="X147" s="16"/>
      <c r="Y147" s="16"/>
    </row>
    <row r="148" spans="1:25" s="28" customFormat="1" ht="4.5" customHeight="1">
      <c r="A148" s="16"/>
      <c r="B148" s="16"/>
      <c r="C148" s="16"/>
      <c r="D148" s="16"/>
      <c r="E148" s="17"/>
      <c r="F148" s="17"/>
      <c r="G148" s="16"/>
      <c r="H148" s="17"/>
      <c r="I148" s="16"/>
      <c r="J148" s="16"/>
      <c r="K148" s="22"/>
      <c r="L148" s="22"/>
      <c r="M148" s="16"/>
      <c r="N148" s="16"/>
      <c r="O148" s="16"/>
      <c r="P148" s="17"/>
      <c r="Q148" s="17"/>
      <c r="R148" s="16"/>
      <c r="S148" s="16"/>
      <c r="T148" s="16"/>
      <c r="U148" s="16"/>
      <c r="V148" s="16"/>
      <c r="W148" s="16"/>
      <c r="X148" s="16"/>
      <c r="Y148" s="16"/>
    </row>
    <row r="149" spans="1:25" s="28" customFormat="1" ht="18.75" customHeight="1">
      <c r="A149" s="16"/>
      <c r="B149" s="16"/>
      <c r="C149" s="16"/>
      <c r="D149" s="16"/>
      <c r="E149" s="17"/>
      <c r="F149" s="16"/>
      <c r="G149" s="16"/>
      <c r="H149" s="790"/>
      <c r="I149" s="790"/>
      <c r="J149" s="790"/>
      <c r="K149" s="18"/>
      <c r="L149" s="790"/>
      <c r="M149" s="790"/>
      <c r="N149" s="18"/>
      <c r="O149" s="790"/>
      <c r="P149" s="790"/>
      <c r="Q149" s="18"/>
      <c r="R149" s="16"/>
      <c r="S149" s="16"/>
      <c r="T149" s="16"/>
      <c r="U149" s="16"/>
      <c r="V149" s="16"/>
      <c r="W149" s="16"/>
      <c r="X149" s="16"/>
      <c r="Y149" s="16"/>
    </row>
    <row r="150" spans="1:25" s="28" customFormat="1" ht="4.5" customHeight="1">
      <c r="A150" s="16"/>
      <c r="B150" s="16"/>
      <c r="C150" s="16"/>
      <c r="D150" s="16"/>
      <c r="E150" s="17"/>
      <c r="F150" s="17"/>
      <c r="G150" s="16"/>
      <c r="H150" s="17"/>
      <c r="I150" s="16"/>
      <c r="J150" s="16"/>
      <c r="K150" s="22"/>
      <c r="L150" s="22"/>
      <c r="M150" s="16"/>
      <c r="N150" s="16"/>
      <c r="O150" s="16"/>
      <c r="P150" s="17"/>
      <c r="Q150" s="17"/>
      <c r="R150" s="16"/>
      <c r="S150" s="16"/>
      <c r="T150" s="16"/>
      <c r="U150" s="16"/>
      <c r="V150" s="16"/>
      <c r="W150" s="16"/>
      <c r="X150" s="16"/>
      <c r="Y150" s="16"/>
    </row>
    <row r="151" spans="1:25" s="28" customFormat="1" ht="18.75" customHeight="1">
      <c r="A151" s="16"/>
      <c r="B151" s="16"/>
      <c r="C151" s="16"/>
      <c r="D151" s="16"/>
      <c r="E151" s="794"/>
      <c r="F151" s="794"/>
      <c r="G151" s="19"/>
      <c r="H151" s="795"/>
      <c r="I151" s="795"/>
      <c r="J151" s="795"/>
      <c r="K151" s="18"/>
      <c r="L151" s="795"/>
      <c r="M151" s="795"/>
      <c r="N151" s="18"/>
      <c r="O151" s="795"/>
      <c r="P151" s="795"/>
      <c r="Q151" s="18"/>
      <c r="R151" s="16"/>
      <c r="S151" s="16"/>
      <c r="T151" s="16"/>
      <c r="U151" s="16"/>
      <c r="V151" s="16"/>
      <c r="W151" s="16"/>
      <c r="X151" s="16"/>
      <c r="Y151" s="16"/>
    </row>
    <row r="152" spans="1:25" s="28" customFormat="1" ht="4.5" customHeight="1">
      <c r="A152" s="16"/>
      <c r="B152" s="16"/>
      <c r="C152" s="16"/>
      <c r="D152" s="16"/>
      <c r="E152" s="17"/>
      <c r="F152" s="17"/>
      <c r="G152" s="16"/>
      <c r="H152" s="17"/>
      <c r="I152" s="16"/>
      <c r="J152" s="16"/>
      <c r="K152" s="22"/>
      <c r="L152" s="22"/>
      <c r="M152" s="16"/>
      <c r="N152" s="16"/>
      <c r="O152" s="16"/>
      <c r="P152" s="17"/>
      <c r="Q152" s="17"/>
      <c r="R152" s="16"/>
      <c r="S152" s="16"/>
      <c r="T152" s="16"/>
      <c r="U152" s="16"/>
      <c r="V152" s="16"/>
      <c r="W152" s="16"/>
      <c r="X152" s="16"/>
      <c r="Y152" s="16"/>
    </row>
    <row r="153" spans="1:25" s="28" customFormat="1" ht="18.75" customHeight="1">
      <c r="A153" s="16"/>
      <c r="B153" s="16"/>
      <c r="C153" s="16"/>
      <c r="D153" s="16"/>
      <c r="E153" s="19"/>
      <c r="F153" s="19"/>
      <c r="G153" s="19"/>
      <c r="H153" s="780"/>
      <c r="I153" s="780"/>
      <c r="J153" s="780"/>
      <c r="K153" s="18"/>
      <c r="L153" s="18"/>
      <c r="M153" s="21"/>
      <c r="N153" s="18"/>
      <c r="O153" s="781"/>
      <c r="P153" s="781"/>
      <c r="Q153" s="18"/>
      <c r="R153" s="16"/>
      <c r="S153" s="16"/>
      <c r="T153" s="16"/>
      <c r="U153" s="16"/>
      <c r="V153" s="16"/>
      <c r="W153" s="16"/>
      <c r="X153" s="16"/>
      <c r="Y153" s="16"/>
    </row>
    <row r="154" spans="1:25" s="28" customFormat="1" ht="4.5" customHeight="1">
      <c r="A154" s="16"/>
      <c r="B154" s="16"/>
      <c r="C154" s="16"/>
      <c r="D154" s="16"/>
      <c r="E154" s="17"/>
      <c r="F154" s="17"/>
      <c r="G154" s="16"/>
      <c r="H154" s="17"/>
      <c r="I154" s="16"/>
      <c r="J154" s="16"/>
      <c r="K154" s="22"/>
      <c r="L154" s="22"/>
      <c r="M154" s="16"/>
      <c r="N154" s="16"/>
      <c r="O154" s="16"/>
      <c r="P154" s="17"/>
      <c r="Q154" s="17"/>
      <c r="R154" s="16"/>
      <c r="S154" s="16"/>
      <c r="T154" s="16"/>
      <c r="U154" s="16"/>
      <c r="V154" s="16"/>
      <c r="W154" s="16"/>
      <c r="X154" s="16"/>
      <c r="Y154" s="16"/>
    </row>
    <row r="155" spans="1:25" s="28" customFormat="1" ht="18.75" customHeight="1">
      <c r="A155" s="16"/>
      <c r="B155" s="16"/>
      <c r="C155" s="16"/>
      <c r="D155" s="16"/>
      <c r="E155" s="788"/>
      <c r="F155" s="789"/>
      <c r="G155" s="19"/>
      <c r="H155" s="790"/>
      <c r="I155" s="790"/>
      <c r="J155" s="790"/>
      <c r="K155" s="18"/>
      <c r="L155" s="18"/>
      <c r="M155" s="21"/>
      <c r="N155" s="18"/>
      <c r="O155" s="791"/>
      <c r="P155" s="791"/>
      <c r="Q155" s="18"/>
      <c r="R155" s="16"/>
      <c r="S155" s="16"/>
      <c r="T155" s="16"/>
      <c r="U155" s="16"/>
      <c r="V155" s="16"/>
      <c r="W155" s="16"/>
      <c r="X155" s="16"/>
      <c r="Y155" s="16"/>
    </row>
    <row r="156" spans="1:25" s="28" customFormat="1" ht="9" customHeight="1">
      <c r="A156" s="16"/>
      <c r="B156" s="16"/>
      <c r="C156" s="16"/>
      <c r="D156" s="16"/>
      <c r="E156" s="17"/>
      <c r="F156" s="17"/>
      <c r="G156" s="16"/>
      <c r="H156" s="17"/>
      <c r="I156" s="16"/>
      <c r="J156" s="16"/>
      <c r="K156" s="22"/>
      <c r="L156" s="22"/>
      <c r="M156" s="16"/>
      <c r="N156" s="16"/>
      <c r="O156" s="16"/>
      <c r="P156" s="17"/>
      <c r="Q156" s="17"/>
      <c r="R156" s="16"/>
      <c r="S156" s="16"/>
      <c r="T156" s="16"/>
      <c r="U156" s="16"/>
      <c r="V156" s="16"/>
      <c r="W156" s="16"/>
      <c r="X156" s="16"/>
      <c r="Y156" s="16"/>
    </row>
    <row r="157" spans="1:25" s="28" customFormat="1" ht="4.5" customHeight="1">
      <c r="A157" s="16"/>
      <c r="B157" s="16"/>
      <c r="C157" s="16"/>
      <c r="D157" s="16"/>
      <c r="E157" s="17"/>
      <c r="F157" s="17"/>
      <c r="G157" s="16"/>
      <c r="H157" s="17"/>
      <c r="I157" s="16"/>
      <c r="J157" s="16"/>
      <c r="K157" s="22"/>
      <c r="L157" s="22"/>
      <c r="M157" s="16"/>
      <c r="N157" s="16"/>
      <c r="O157" s="16"/>
      <c r="P157" s="17"/>
      <c r="Q157" s="17"/>
      <c r="R157" s="16"/>
      <c r="S157" s="16"/>
      <c r="T157" s="16"/>
      <c r="U157" s="16"/>
      <c r="V157" s="16"/>
      <c r="W157" s="16"/>
      <c r="X157" s="16"/>
      <c r="Y157" s="16"/>
    </row>
    <row r="158" spans="1:25" s="28" customFormat="1" ht="18.75" customHeight="1">
      <c r="A158" s="16"/>
      <c r="B158" s="16"/>
      <c r="C158" s="16"/>
      <c r="D158" s="16"/>
      <c r="E158" s="792"/>
      <c r="F158" s="792"/>
      <c r="G158" s="792"/>
      <c r="H158" s="792"/>
      <c r="I158" s="792"/>
      <c r="J158" s="792"/>
      <c r="K158" s="792"/>
      <c r="L158" s="792"/>
      <c r="M158" s="792"/>
      <c r="N158" s="18"/>
      <c r="O158" s="791"/>
      <c r="P158" s="791"/>
      <c r="Q158" s="18"/>
      <c r="R158" s="16"/>
      <c r="S158" s="16"/>
      <c r="T158" s="16"/>
      <c r="U158" s="16"/>
      <c r="V158" s="16"/>
      <c r="W158" s="16"/>
      <c r="X158" s="16"/>
      <c r="Y158" s="16"/>
    </row>
    <row r="159" spans="1:25" s="28" customFormat="1" ht="8.25" customHeight="1">
      <c r="A159" s="16"/>
      <c r="B159" s="16"/>
      <c r="C159" s="16"/>
      <c r="D159" s="16"/>
      <c r="E159" s="17"/>
      <c r="F159" s="17"/>
      <c r="G159" s="16"/>
      <c r="H159" s="17"/>
      <c r="I159" s="16"/>
      <c r="J159" s="16"/>
      <c r="K159" s="22"/>
      <c r="L159" s="22"/>
      <c r="M159" s="16"/>
      <c r="N159" s="16"/>
      <c r="O159" s="16"/>
      <c r="P159" s="17"/>
      <c r="Q159" s="17"/>
      <c r="R159" s="16"/>
      <c r="S159" s="16"/>
      <c r="T159" s="16"/>
      <c r="U159" s="16"/>
      <c r="V159" s="16"/>
      <c r="W159" s="16"/>
      <c r="X159" s="16"/>
      <c r="Y159" s="16"/>
    </row>
    <row r="160" spans="1:25" s="28" customFormat="1" ht="8.25" customHeight="1">
      <c r="A160" s="16"/>
      <c r="B160" s="16"/>
      <c r="C160" s="16"/>
      <c r="D160" s="16"/>
      <c r="E160" s="17"/>
      <c r="F160" s="17"/>
      <c r="G160" s="16"/>
      <c r="H160" s="17"/>
      <c r="I160" s="16"/>
      <c r="J160" s="16"/>
      <c r="K160" s="22"/>
      <c r="L160" s="22"/>
      <c r="M160" s="16"/>
      <c r="N160" s="16"/>
      <c r="O160" s="16"/>
      <c r="P160" s="17"/>
      <c r="Q160" s="17"/>
      <c r="R160" s="16"/>
      <c r="S160" s="16"/>
      <c r="T160" s="16"/>
      <c r="U160" s="16"/>
      <c r="V160" s="16"/>
      <c r="W160" s="16"/>
      <c r="X160" s="16"/>
      <c r="Y160" s="16"/>
    </row>
    <row r="161" spans="1:25" s="28" customFormat="1" ht="18.75" customHeight="1">
      <c r="A161" s="16"/>
      <c r="B161" s="16"/>
      <c r="C161" s="16"/>
      <c r="D161" s="16"/>
      <c r="E161" s="24"/>
      <c r="F161" s="14"/>
      <c r="G161" s="14"/>
      <c r="H161" s="780"/>
      <c r="I161" s="780"/>
      <c r="J161" s="780"/>
      <c r="K161" s="14"/>
      <c r="L161" s="780"/>
      <c r="M161" s="780"/>
      <c r="N161" s="14"/>
      <c r="O161" s="787"/>
      <c r="P161" s="787"/>
      <c r="Q161" s="14"/>
      <c r="R161" s="16"/>
      <c r="S161" s="16"/>
      <c r="T161" s="16"/>
      <c r="U161" s="16"/>
      <c r="V161" s="16"/>
      <c r="W161" s="16"/>
      <c r="X161" s="16"/>
      <c r="Y161" s="16"/>
    </row>
    <row r="162" spans="1:25" s="28" customFormat="1" ht="4.5" customHeight="1">
      <c r="A162" s="16"/>
      <c r="B162" s="16"/>
      <c r="C162" s="16"/>
      <c r="D162" s="16"/>
      <c r="E162" s="17"/>
      <c r="F162" s="17"/>
      <c r="G162" s="16"/>
      <c r="H162" s="17"/>
      <c r="I162" s="16"/>
      <c r="J162" s="16"/>
      <c r="K162" s="22"/>
      <c r="L162" s="22"/>
      <c r="M162" s="16"/>
      <c r="N162" s="16"/>
      <c r="O162" s="16"/>
      <c r="P162" s="17"/>
      <c r="Q162" s="17"/>
      <c r="R162" s="16"/>
      <c r="S162" s="16"/>
      <c r="T162" s="16"/>
      <c r="U162" s="16"/>
      <c r="V162" s="16"/>
      <c r="W162" s="16"/>
      <c r="X162" s="16"/>
      <c r="Y162" s="16"/>
    </row>
    <row r="163" spans="1:25" s="28" customFormat="1" ht="18.75" customHeight="1">
      <c r="A163" s="16"/>
      <c r="B163" s="16"/>
      <c r="C163" s="16"/>
      <c r="D163" s="12"/>
      <c r="E163" s="13"/>
      <c r="F163" s="16"/>
      <c r="G163" s="16"/>
      <c r="H163" s="793"/>
      <c r="I163" s="793"/>
      <c r="J163" s="793"/>
      <c r="K163" s="18"/>
      <c r="L163" s="793"/>
      <c r="M163" s="793"/>
      <c r="N163" s="18"/>
      <c r="O163" s="793"/>
      <c r="P163" s="793"/>
      <c r="Q163" s="18"/>
      <c r="R163" s="16"/>
      <c r="S163" s="16"/>
      <c r="T163" s="16"/>
      <c r="U163" s="16"/>
      <c r="V163" s="16"/>
      <c r="W163" s="16"/>
      <c r="X163" s="16"/>
      <c r="Y163" s="16"/>
    </row>
    <row r="164" spans="1:25" s="28" customFormat="1" ht="4.5" customHeight="1">
      <c r="A164" s="16"/>
      <c r="B164" s="16"/>
      <c r="C164" s="16"/>
      <c r="D164" s="16"/>
      <c r="E164" s="17"/>
      <c r="F164" s="17"/>
      <c r="G164" s="16"/>
      <c r="H164" s="17"/>
      <c r="I164" s="16"/>
      <c r="J164" s="16"/>
      <c r="K164" s="22"/>
      <c r="L164" s="22"/>
      <c r="M164" s="16"/>
      <c r="N164" s="16"/>
      <c r="O164" s="16"/>
      <c r="P164" s="17"/>
      <c r="Q164" s="17"/>
      <c r="R164" s="16"/>
      <c r="S164" s="16"/>
      <c r="T164" s="16"/>
      <c r="U164" s="16"/>
      <c r="V164" s="16"/>
      <c r="W164" s="16"/>
      <c r="X164" s="16"/>
      <c r="Y164" s="16"/>
    </row>
    <row r="165" spans="1:25" s="28" customFormat="1" ht="18.75" customHeight="1">
      <c r="A165" s="16"/>
      <c r="B165" s="16"/>
      <c r="C165" s="16"/>
      <c r="D165" s="16"/>
      <c r="E165" s="17"/>
      <c r="F165" s="16"/>
      <c r="G165" s="16"/>
      <c r="H165" s="790"/>
      <c r="I165" s="790"/>
      <c r="J165" s="790"/>
      <c r="K165" s="18"/>
      <c r="L165" s="790"/>
      <c r="M165" s="790"/>
      <c r="N165" s="18"/>
      <c r="O165" s="790"/>
      <c r="P165" s="790"/>
      <c r="Q165" s="18"/>
      <c r="R165" s="16"/>
      <c r="S165" s="16"/>
      <c r="T165" s="16"/>
      <c r="U165" s="16"/>
      <c r="V165" s="16"/>
      <c r="W165" s="16"/>
      <c r="X165" s="16"/>
      <c r="Y165" s="16"/>
    </row>
    <row r="166" spans="1:25" s="28" customFormat="1" ht="4.5" customHeight="1">
      <c r="A166" s="16"/>
      <c r="B166" s="16"/>
      <c r="C166" s="16"/>
      <c r="D166" s="16"/>
      <c r="E166" s="17"/>
      <c r="F166" s="17"/>
      <c r="G166" s="16"/>
      <c r="H166" s="17"/>
      <c r="I166" s="16"/>
      <c r="J166" s="16"/>
      <c r="K166" s="22"/>
      <c r="L166" s="22"/>
      <c r="M166" s="16"/>
      <c r="N166" s="16"/>
      <c r="O166" s="16"/>
      <c r="P166" s="17"/>
      <c r="Q166" s="17"/>
      <c r="R166" s="16"/>
      <c r="S166" s="16"/>
      <c r="T166" s="16"/>
      <c r="U166" s="16"/>
      <c r="V166" s="16"/>
      <c r="W166" s="16"/>
      <c r="X166" s="16"/>
      <c r="Y166" s="16"/>
    </row>
    <row r="167" spans="1:25" s="28" customFormat="1" ht="18.75" customHeight="1">
      <c r="A167" s="16"/>
      <c r="B167" s="16"/>
      <c r="C167" s="16"/>
      <c r="D167" s="16"/>
      <c r="E167" s="794"/>
      <c r="F167" s="794"/>
      <c r="G167" s="19"/>
      <c r="H167" s="795"/>
      <c r="I167" s="795"/>
      <c r="J167" s="795"/>
      <c r="K167" s="18"/>
      <c r="L167" s="795"/>
      <c r="M167" s="795"/>
      <c r="N167" s="18"/>
      <c r="O167" s="795"/>
      <c r="P167" s="795"/>
      <c r="Q167" s="18"/>
      <c r="R167" s="16"/>
      <c r="S167" s="16"/>
      <c r="T167" s="16"/>
      <c r="U167" s="16"/>
      <c r="V167" s="16"/>
      <c r="W167" s="16"/>
      <c r="X167" s="16"/>
      <c r="Y167" s="16"/>
    </row>
    <row r="168" spans="1:25" s="28" customFormat="1" ht="4.5" customHeight="1">
      <c r="A168" s="16"/>
      <c r="B168" s="16"/>
      <c r="C168" s="16"/>
      <c r="D168" s="16"/>
      <c r="E168" s="17"/>
      <c r="F168" s="17"/>
      <c r="G168" s="16"/>
      <c r="H168" s="17"/>
      <c r="I168" s="16"/>
      <c r="J168" s="16"/>
      <c r="K168" s="22"/>
      <c r="L168" s="22"/>
      <c r="M168" s="16"/>
      <c r="N168" s="16"/>
      <c r="O168" s="16"/>
      <c r="P168" s="17"/>
      <c r="Q168" s="17"/>
      <c r="R168" s="16"/>
      <c r="S168" s="16"/>
      <c r="T168" s="16"/>
      <c r="U168" s="16"/>
      <c r="V168" s="16"/>
      <c r="W168" s="16"/>
      <c r="X168" s="16"/>
      <c r="Y168" s="16"/>
    </row>
    <row r="169" spans="1:25" s="28" customFormat="1" ht="18.75" customHeight="1">
      <c r="A169" s="16"/>
      <c r="B169" s="16"/>
      <c r="C169" s="16"/>
      <c r="D169" s="16"/>
      <c r="E169" s="19"/>
      <c r="F169" s="19"/>
      <c r="G169" s="19"/>
      <c r="H169" s="780"/>
      <c r="I169" s="780"/>
      <c r="J169" s="780"/>
      <c r="K169" s="18"/>
      <c r="L169" s="18"/>
      <c r="M169" s="21"/>
      <c r="N169" s="18"/>
      <c r="O169" s="781"/>
      <c r="P169" s="781"/>
      <c r="Q169" s="18"/>
      <c r="R169" s="16"/>
      <c r="S169" s="16"/>
      <c r="T169" s="16"/>
      <c r="U169" s="16"/>
      <c r="V169" s="16"/>
      <c r="W169" s="16"/>
      <c r="X169" s="16"/>
      <c r="Y169" s="16"/>
    </row>
    <row r="170" spans="1:25" s="28" customFormat="1" ht="4.5" customHeight="1">
      <c r="A170" s="16"/>
      <c r="B170" s="16"/>
      <c r="C170" s="16"/>
      <c r="D170" s="16"/>
      <c r="E170" s="17"/>
      <c r="F170" s="17"/>
      <c r="G170" s="16"/>
      <c r="H170" s="17"/>
      <c r="I170" s="16"/>
      <c r="J170" s="16"/>
      <c r="K170" s="22"/>
      <c r="L170" s="22"/>
      <c r="M170" s="16"/>
      <c r="N170" s="16"/>
      <c r="O170" s="16"/>
      <c r="P170" s="17"/>
      <c r="Q170" s="17"/>
      <c r="R170" s="16"/>
      <c r="S170" s="16"/>
      <c r="T170" s="16"/>
      <c r="U170" s="16"/>
      <c r="V170" s="16"/>
      <c r="W170" s="16"/>
      <c r="X170" s="16"/>
      <c r="Y170" s="16"/>
    </row>
    <row r="171" spans="1:25" s="28" customFormat="1" ht="18.75" customHeight="1">
      <c r="A171" s="16"/>
      <c r="B171" s="16"/>
      <c r="C171" s="16"/>
      <c r="D171" s="16"/>
      <c r="E171" s="788"/>
      <c r="F171" s="789"/>
      <c r="G171" s="19"/>
      <c r="H171" s="790"/>
      <c r="I171" s="790"/>
      <c r="J171" s="790"/>
      <c r="K171" s="18"/>
      <c r="L171" s="18"/>
      <c r="M171" s="21"/>
      <c r="N171" s="18"/>
      <c r="O171" s="791"/>
      <c r="P171" s="791"/>
      <c r="Q171" s="18"/>
      <c r="R171" s="16"/>
      <c r="S171" s="16"/>
      <c r="T171" s="16"/>
      <c r="U171" s="16"/>
      <c r="V171" s="16"/>
      <c r="W171" s="16"/>
      <c r="X171" s="16"/>
      <c r="Y171" s="16"/>
    </row>
    <row r="172" spans="1:25" s="28" customFormat="1" ht="9" customHeight="1">
      <c r="A172" s="16"/>
      <c r="B172" s="16"/>
      <c r="C172" s="16"/>
      <c r="D172" s="16"/>
      <c r="E172" s="17"/>
      <c r="F172" s="17"/>
      <c r="G172" s="16"/>
      <c r="H172" s="17"/>
      <c r="I172" s="16"/>
      <c r="J172" s="16"/>
      <c r="K172" s="22"/>
      <c r="L172" s="22"/>
      <c r="M172" s="16"/>
      <c r="N172" s="16"/>
      <c r="O172" s="16"/>
      <c r="P172" s="17"/>
      <c r="Q172" s="17"/>
      <c r="R172" s="16"/>
      <c r="S172" s="16"/>
      <c r="T172" s="16"/>
      <c r="U172" s="16"/>
      <c r="V172" s="16"/>
      <c r="W172" s="16"/>
      <c r="X172" s="16"/>
      <c r="Y172" s="16"/>
    </row>
    <row r="173" spans="1:25" s="28" customFormat="1" ht="4.5" customHeight="1">
      <c r="A173" s="16"/>
      <c r="B173" s="16"/>
      <c r="C173" s="16"/>
      <c r="D173" s="16"/>
      <c r="E173" s="17"/>
      <c r="F173" s="17"/>
      <c r="G173" s="16"/>
      <c r="H173" s="17"/>
      <c r="I173" s="16"/>
      <c r="J173" s="16"/>
      <c r="K173" s="22"/>
      <c r="L173" s="22"/>
      <c r="M173" s="16"/>
      <c r="N173" s="16"/>
      <c r="O173" s="16"/>
      <c r="P173" s="17"/>
      <c r="Q173" s="17"/>
      <c r="R173" s="16"/>
      <c r="S173" s="16"/>
      <c r="T173" s="16"/>
      <c r="U173" s="16"/>
      <c r="V173" s="16"/>
      <c r="W173" s="16"/>
      <c r="X173" s="16"/>
      <c r="Y173" s="16"/>
    </row>
    <row r="174" spans="1:25" s="28" customFormat="1" ht="18.75" customHeight="1">
      <c r="A174" s="16"/>
      <c r="B174" s="16"/>
      <c r="C174" s="16"/>
      <c r="D174" s="16"/>
      <c r="E174" s="792"/>
      <c r="F174" s="792"/>
      <c r="G174" s="792"/>
      <c r="H174" s="792"/>
      <c r="I174" s="792"/>
      <c r="J174" s="792"/>
      <c r="K174" s="792"/>
      <c r="L174" s="792"/>
      <c r="M174" s="792"/>
      <c r="N174" s="18"/>
      <c r="O174" s="791"/>
      <c r="P174" s="791"/>
      <c r="Q174" s="18"/>
      <c r="R174" s="16"/>
      <c r="S174" s="16"/>
      <c r="T174" s="16"/>
      <c r="U174" s="16"/>
      <c r="V174" s="16"/>
      <c r="W174" s="16"/>
      <c r="X174" s="16"/>
      <c r="Y174" s="16"/>
    </row>
    <row r="175" spans="1:25" s="28" customFormat="1" ht="6.75" customHeight="1">
      <c r="A175" s="16"/>
      <c r="B175" s="16"/>
      <c r="C175" s="16"/>
      <c r="D175" s="16"/>
      <c r="E175" s="26"/>
      <c r="F175" s="26"/>
      <c r="G175" s="26"/>
      <c r="H175" s="26"/>
      <c r="I175" s="26"/>
      <c r="J175" s="26"/>
      <c r="K175" s="26"/>
      <c r="L175" s="26"/>
      <c r="M175" s="26"/>
      <c r="N175" s="18"/>
      <c r="O175" s="27"/>
      <c r="P175" s="27"/>
      <c r="Q175" s="18"/>
      <c r="R175" s="16"/>
      <c r="S175" s="16"/>
      <c r="T175" s="16"/>
      <c r="U175" s="16"/>
      <c r="V175" s="16"/>
      <c r="W175" s="16"/>
      <c r="X175" s="16"/>
      <c r="Y175" s="16"/>
    </row>
    <row r="176" spans="1:25" s="28" customFormat="1" ht="18.75" customHeight="1">
      <c r="A176" s="16"/>
      <c r="B176" s="16"/>
      <c r="C176" s="16"/>
      <c r="D176" s="16"/>
      <c r="E176" s="26"/>
      <c r="F176" s="26"/>
      <c r="G176" s="26"/>
      <c r="H176" s="26"/>
      <c r="I176" s="26"/>
      <c r="J176" s="26"/>
      <c r="K176" s="26"/>
      <c r="L176" s="26"/>
      <c r="M176" s="26"/>
      <c r="N176" s="18"/>
      <c r="O176" s="27"/>
      <c r="P176" s="27"/>
      <c r="Q176" s="18"/>
      <c r="R176" s="16"/>
      <c r="S176" s="16"/>
      <c r="T176" s="16"/>
      <c r="U176" s="16"/>
      <c r="V176" s="16"/>
      <c r="W176" s="16"/>
      <c r="X176" s="16"/>
      <c r="Y176" s="16"/>
    </row>
    <row r="177" spans="1:25" s="28" customFormat="1" ht="18.75" customHeight="1">
      <c r="A177" s="16"/>
      <c r="B177" s="16"/>
      <c r="C177" s="16"/>
      <c r="D177" s="16"/>
      <c r="E177" s="26"/>
      <c r="F177" s="26"/>
      <c r="G177" s="26"/>
      <c r="H177" s="26"/>
      <c r="I177" s="26"/>
      <c r="J177" s="26"/>
      <c r="K177" s="26"/>
      <c r="L177" s="26"/>
      <c r="M177" s="26"/>
      <c r="N177" s="18"/>
      <c r="O177" s="30"/>
      <c r="P177" s="30"/>
      <c r="Q177" s="18"/>
      <c r="R177" s="16"/>
      <c r="S177" s="16"/>
      <c r="T177" s="16"/>
      <c r="U177" s="16"/>
      <c r="V177" s="16"/>
      <c r="W177" s="16"/>
      <c r="X177" s="16"/>
      <c r="Y177" s="16"/>
    </row>
    <row r="178" spans="1:25" s="28" customFormat="1" ht="11.25" customHeight="1">
      <c r="A178" s="16"/>
      <c r="B178" s="16"/>
      <c r="C178" s="16"/>
      <c r="D178" s="16"/>
      <c r="E178" s="17"/>
      <c r="F178" s="17"/>
      <c r="G178" s="16"/>
      <c r="H178" s="17"/>
      <c r="I178" s="16"/>
      <c r="J178" s="16"/>
      <c r="K178" s="22"/>
      <c r="L178" s="22"/>
      <c r="M178" s="16"/>
      <c r="N178" s="16"/>
      <c r="O178" s="16"/>
      <c r="P178" s="17"/>
      <c r="Q178" s="17"/>
      <c r="R178" s="16"/>
      <c r="S178" s="16"/>
      <c r="T178" s="16"/>
      <c r="U178" s="16"/>
      <c r="V178" s="16"/>
      <c r="W178" s="16"/>
      <c r="X178" s="16"/>
      <c r="Y178" s="16"/>
    </row>
    <row r="179" spans="1:25" s="28" customFormat="1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</row>
    <row r="180" spans="1:25" s="28" customFormat="1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</row>
    <row r="181" spans="1:25" s="28" customFormat="1" ht="12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</row>
    <row r="182" spans="1:25" s="28" customFormat="1" ht="12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</row>
    <row r="183" spans="1:25" s="28" customFormat="1" ht="12.75">
      <c r="A183" s="16"/>
      <c r="B183" s="16"/>
      <c r="C183" s="16"/>
      <c r="D183" s="29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</row>
    <row r="184" spans="1:25" s="28" customFormat="1" ht="12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</row>
    <row r="185" spans="1:25" s="28" customFormat="1" ht="12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</row>
    <row r="186" spans="1:25" s="28" customFormat="1" ht="12.75">
      <c r="A186" s="16"/>
      <c r="B186" s="16"/>
      <c r="C186" s="16"/>
      <c r="D186" s="16"/>
      <c r="E186" s="16"/>
      <c r="F186" s="16"/>
      <c r="G186" s="16"/>
      <c r="H186" s="29"/>
      <c r="I186" s="16"/>
      <c r="J186" s="16"/>
      <c r="K186" s="16"/>
      <c r="L186" s="16"/>
      <c r="M186" s="29"/>
      <c r="N186" s="16"/>
      <c r="O186" s="16"/>
      <c r="P186" s="29"/>
      <c r="Q186" s="16"/>
      <c r="R186" s="16"/>
      <c r="S186" s="16"/>
      <c r="T186" s="16"/>
      <c r="U186" s="16"/>
      <c r="V186" s="16"/>
      <c r="W186" s="16"/>
      <c r="X186" s="16"/>
      <c r="Y186" s="16"/>
    </row>
    <row r="187" spans="1:25" s="28" customFormat="1" ht="12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</row>
    <row r="188" spans="1:25" s="28" customFormat="1" ht="12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</row>
    <row r="189" s="28" customFormat="1" ht="12.75"/>
    <row r="190" s="28" customFormat="1" ht="12.75"/>
    <row r="191" s="28" customFormat="1" ht="12.75"/>
    <row r="192" s="28" customFormat="1" ht="12.75"/>
    <row r="193" s="28" customFormat="1" ht="12.75"/>
    <row r="194" s="28" customFormat="1" ht="12.75"/>
    <row r="195" s="28" customFormat="1" ht="12.75"/>
  </sheetData>
  <sheetProtection password="CC98" sheet="1" objects="1" scenarios="1" selectLockedCells="1"/>
  <mergeCells count="110">
    <mergeCell ref="G22:H22"/>
    <mergeCell ref="D22:F22"/>
    <mergeCell ref="I22:P22"/>
    <mergeCell ref="E171:F171"/>
    <mergeCell ref="H171:J171"/>
    <mergeCell ref="O171:P171"/>
    <mergeCell ref="H163:J163"/>
    <mergeCell ref="L163:M163"/>
    <mergeCell ref="O163:P163"/>
    <mergeCell ref="H165:J165"/>
    <mergeCell ref="E174:M174"/>
    <mergeCell ref="O174:P174"/>
    <mergeCell ref="E167:F167"/>
    <mergeCell ref="H167:J167"/>
    <mergeCell ref="L167:M167"/>
    <mergeCell ref="O167:P167"/>
    <mergeCell ref="H169:J169"/>
    <mergeCell ref="O169:P169"/>
    <mergeCell ref="L165:M165"/>
    <mergeCell ref="O165:P165"/>
    <mergeCell ref="E155:F155"/>
    <mergeCell ref="H155:J155"/>
    <mergeCell ref="O155:P155"/>
    <mergeCell ref="E158:M158"/>
    <mergeCell ref="O158:P158"/>
    <mergeCell ref="H161:J161"/>
    <mergeCell ref="L161:M161"/>
    <mergeCell ref="O161:P161"/>
    <mergeCell ref="E151:F151"/>
    <mergeCell ref="H151:J151"/>
    <mergeCell ref="L151:M151"/>
    <mergeCell ref="O151:P151"/>
    <mergeCell ref="H153:J153"/>
    <mergeCell ref="O153:P153"/>
    <mergeCell ref="H147:J147"/>
    <mergeCell ref="L147:M147"/>
    <mergeCell ref="O147:P147"/>
    <mergeCell ref="H149:J149"/>
    <mergeCell ref="L149:M149"/>
    <mergeCell ref="O149:P149"/>
    <mergeCell ref="E139:F139"/>
    <mergeCell ref="H139:J139"/>
    <mergeCell ref="O139:P139"/>
    <mergeCell ref="E142:M142"/>
    <mergeCell ref="O142:P142"/>
    <mergeCell ref="H145:J145"/>
    <mergeCell ref="L145:M145"/>
    <mergeCell ref="O145:P145"/>
    <mergeCell ref="E135:F135"/>
    <mergeCell ref="H135:J135"/>
    <mergeCell ref="L135:M135"/>
    <mergeCell ref="O135:P135"/>
    <mergeCell ref="H137:J137"/>
    <mergeCell ref="O137:P137"/>
    <mergeCell ref="H131:J131"/>
    <mergeCell ref="L131:M131"/>
    <mergeCell ref="O131:P131"/>
    <mergeCell ref="H133:J133"/>
    <mergeCell ref="L133:M133"/>
    <mergeCell ref="O133:P133"/>
    <mergeCell ref="E123:F123"/>
    <mergeCell ref="H123:J123"/>
    <mergeCell ref="O123:P123"/>
    <mergeCell ref="E126:M126"/>
    <mergeCell ref="O126:P126"/>
    <mergeCell ref="H129:J129"/>
    <mergeCell ref="L129:M129"/>
    <mergeCell ref="O129:P129"/>
    <mergeCell ref="E119:F119"/>
    <mergeCell ref="H119:J119"/>
    <mergeCell ref="L119:M119"/>
    <mergeCell ref="O119:P119"/>
    <mergeCell ref="H121:J121"/>
    <mergeCell ref="O121:P121"/>
    <mergeCell ref="H115:J115"/>
    <mergeCell ref="L115:M115"/>
    <mergeCell ref="O115:P115"/>
    <mergeCell ref="H117:J117"/>
    <mergeCell ref="L117:M117"/>
    <mergeCell ref="O117:P117"/>
    <mergeCell ref="E107:F107"/>
    <mergeCell ref="H107:J107"/>
    <mergeCell ref="O107:P107"/>
    <mergeCell ref="E110:M110"/>
    <mergeCell ref="O110:P110"/>
    <mergeCell ref="H113:J113"/>
    <mergeCell ref="L113:M113"/>
    <mergeCell ref="O113:P113"/>
    <mergeCell ref="H105:J105"/>
    <mergeCell ref="O105:P105"/>
    <mergeCell ref="O29:Q29"/>
    <mergeCell ref="H26:J26"/>
    <mergeCell ref="L26:M26"/>
    <mergeCell ref="O26:P26"/>
    <mergeCell ref="O27:Q28"/>
    <mergeCell ref="H33:J33"/>
    <mergeCell ref="L33:M33"/>
    <mergeCell ref="O33:P33"/>
    <mergeCell ref="H29:J29"/>
    <mergeCell ref="L29:M29"/>
    <mergeCell ref="L24:M24"/>
    <mergeCell ref="L28:M28"/>
    <mergeCell ref="H24:J24"/>
    <mergeCell ref="H28:J28"/>
    <mergeCell ref="D8:E8"/>
    <mergeCell ref="D10:E10"/>
    <mergeCell ref="F10:R10"/>
    <mergeCell ref="F8:R8"/>
    <mergeCell ref="D18:R18"/>
    <mergeCell ref="D19:R20"/>
  </mergeCells>
  <printOptions/>
  <pageMargins left="0.7" right="0.7" top="0.787401575" bottom="0.787401575" header="0.3" footer="0.3"/>
  <pageSetup fitToHeight="1" fitToWidth="1" horizontalDpi="300" verticalDpi="300" orientation="portrait" paperSize="9" scale="3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>
    <tabColor theme="9" tint="-0.24997000396251678"/>
    <pageSetUpPr fitToPage="1"/>
  </sheetPr>
  <dimension ref="A1:Z66"/>
  <sheetViews>
    <sheetView showGridLines="0" zoomScalePageLayoutView="0" workbookViewId="0" topLeftCell="A38">
      <selection activeCell="D55" sqref="D55:Q57"/>
    </sheetView>
  </sheetViews>
  <sheetFormatPr defaultColWidth="11.421875" defaultRowHeight="12.75"/>
  <cols>
    <col min="1" max="1" width="2.140625" style="0" customWidth="1"/>
    <col min="2" max="2" width="4.140625" style="0" customWidth="1"/>
    <col min="3" max="3" width="4.8515625" style="0" customWidth="1"/>
    <col min="4" max="4" width="4.57421875" style="0" customWidth="1"/>
    <col min="5" max="5" width="5.140625" style="0" customWidth="1"/>
    <col min="6" max="6" width="11.140625" style="0" customWidth="1"/>
    <col min="7" max="7" width="3.7109375" style="0" customWidth="1"/>
    <col min="8" max="8" width="5.57421875" style="0" customWidth="1"/>
    <col min="9" max="9" width="5.8515625" style="0" customWidth="1"/>
    <col min="10" max="10" width="6.421875" style="0" customWidth="1"/>
    <col min="11" max="11" width="7.421875" style="0" customWidth="1"/>
    <col min="12" max="13" width="7.28125" style="0" customWidth="1"/>
    <col min="14" max="14" width="15.57421875" style="0" customWidth="1"/>
    <col min="15" max="15" width="3.140625" style="0" customWidth="1"/>
    <col min="17" max="17" width="18.140625" style="0" customWidth="1"/>
    <col min="18" max="18" width="2.421875" style="0" customWidth="1"/>
    <col min="19" max="19" width="4.140625" style="0" customWidth="1"/>
    <col min="20" max="20" width="0.85546875" style="0" customWidth="1"/>
    <col min="21" max="21" width="3.57421875" style="0" customWidth="1"/>
  </cols>
  <sheetData>
    <row r="1" spans="1:22" ht="13.5" thickBot="1">
      <c r="A1" s="61"/>
      <c r="B1" s="61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3.5" thickTop="1">
      <c r="A2" s="61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  <c r="V2" s="61"/>
    </row>
    <row r="3" spans="1:22" ht="12.75">
      <c r="A3" s="61"/>
      <c r="B3" s="37"/>
      <c r="C3" s="66"/>
      <c r="D3" s="55" t="s">
        <v>9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16"/>
      <c r="T3" s="16"/>
      <c r="U3" s="41"/>
      <c r="V3" s="61"/>
    </row>
    <row r="4" spans="1:22" ht="12.75">
      <c r="A4" s="61"/>
      <c r="B4" s="37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16"/>
      <c r="T4" s="16"/>
      <c r="U4" s="41"/>
      <c r="V4" s="61"/>
    </row>
    <row r="5" spans="1:22" ht="12.75">
      <c r="A5" s="16"/>
      <c r="B5" s="37"/>
      <c r="C5" s="66"/>
      <c r="D5" s="55" t="s">
        <v>47</v>
      </c>
      <c r="E5" s="55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16"/>
      <c r="T5" s="16"/>
      <c r="U5" s="41"/>
      <c r="V5" s="61"/>
    </row>
    <row r="6" spans="1:25" s="1" customFormat="1" ht="6.75" customHeight="1">
      <c r="A6" s="147"/>
      <c r="B6" s="145"/>
      <c r="C6" s="145"/>
      <c r="D6" s="146"/>
      <c r="E6" s="146"/>
      <c r="F6" s="299"/>
      <c r="G6" s="299"/>
      <c r="H6" s="299"/>
      <c r="I6" s="299"/>
      <c r="J6" s="300"/>
      <c r="K6" s="300"/>
      <c r="L6" s="299"/>
      <c r="M6" s="299"/>
      <c r="N6" s="299"/>
      <c r="O6" s="299"/>
      <c r="P6" s="299"/>
      <c r="Q6" s="299"/>
      <c r="R6" s="299"/>
      <c r="S6" s="145"/>
      <c r="T6" s="145"/>
      <c r="U6" s="147"/>
      <c r="V6" s="9"/>
      <c r="W6" s="9"/>
      <c r="X6" s="9"/>
      <c r="Y6" s="9"/>
    </row>
    <row r="7" spans="1:26" s="99" customFormat="1" ht="5.25" customHeight="1">
      <c r="A7" s="147"/>
      <c r="B7" s="145"/>
      <c r="C7" s="151"/>
      <c r="D7" s="302"/>
      <c r="E7" s="15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3"/>
      <c r="U7" s="486"/>
      <c r="V7" s="145"/>
      <c r="W7" s="100"/>
      <c r="X7" s="100"/>
      <c r="Y7" s="98"/>
      <c r="Z7" s="98"/>
    </row>
    <row r="8" spans="1:26" s="99" customFormat="1" ht="12.75">
      <c r="A8" s="147"/>
      <c r="B8" s="145"/>
      <c r="C8" s="155"/>
      <c r="D8" s="659" t="s">
        <v>236</v>
      </c>
      <c r="E8" s="659"/>
      <c r="F8" s="492"/>
      <c r="G8" s="681" t="str">
        <f>Prozessanwendungen!F8</f>
        <v>Bitte tragen Sie den Namen der Institution ein</v>
      </c>
      <c r="H8" s="750"/>
      <c r="I8" s="750"/>
      <c r="J8" s="750"/>
      <c r="K8" s="750"/>
      <c r="L8" s="750"/>
      <c r="M8" s="750"/>
      <c r="N8" s="750"/>
      <c r="O8" s="750"/>
      <c r="P8" s="750"/>
      <c r="Q8" s="750"/>
      <c r="R8" s="751"/>
      <c r="S8" s="491"/>
      <c r="T8" s="484"/>
      <c r="U8" s="486"/>
      <c r="V8" s="145"/>
      <c r="W8" s="100"/>
      <c r="X8" s="100"/>
      <c r="Y8" s="98"/>
      <c r="Z8" s="98"/>
    </row>
    <row r="9" spans="1:26" s="99" customFormat="1" ht="3.75" customHeight="1">
      <c r="A9" s="147"/>
      <c r="B9" s="145"/>
      <c r="C9" s="155"/>
      <c r="D9" s="440"/>
      <c r="E9" s="44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4"/>
      <c r="U9" s="486"/>
      <c r="V9" s="145"/>
      <c r="W9" s="100"/>
      <c r="X9" s="100"/>
      <c r="Y9" s="98"/>
      <c r="Z9" s="98"/>
    </row>
    <row r="10" spans="1:26" s="99" customFormat="1" ht="12.75">
      <c r="A10" s="147"/>
      <c r="B10" s="145"/>
      <c r="C10" s="155"/>
      <c r="D10" s="440" t="s">
        <v>189</v>
      </c>
      <c r="E10" s="440"/>
      <c r="F10" s="492"/>
      <c r="G10" s="681" t="str">
        <f>Prozessanwendungen!F10</f>
        <v>Bitte tragen Sie den Titel des Projektes ein</v>
      </c>
      <c r="H10" s="750"/>
      <c r="I10" s="750"/>
      <c r="J10" s="750"/>
      <c r="K10" s="750"/>
      <c r="L10" s="750"/>
      <c r="M10" s="750"/>
      <c r="N10" s="750"/>
      <c r="O10" s="750"/>
      <c r="P10" s="750"/>
      <c r="Q10" s="750"/>
      <c r="R10" s="751"/>
      <c r="S10" s="480"/>
      <c r="T10" s="484"/>
      <c r="U10" s="486"/>
      <c r="V10" s="145"/>
      <c r="W10" s="100"/>
      <c r="X10" s="100"/>
      <c r="Y10" s="100"/>
      <c r="Z10" s="98"/>
    </row>
    <row r="11" spans="1:26" s="99" customFormat="1" ht="6.75" customHeight="1">
      <c r="A11" s="147"/>
      <c r="B11" s="145"/>
      <c r="C11" s="167"/>
      <c r="D11" s="307"/>
      <c r="E11" s="168"/>
      <c r="F11" s="481"/>
      <c r="G11" s="481"/>
      <c r="H11" s="481"/>
      <c r="I11" s="481"/>
      <c r="J11" s="481"/>
      <c r="K11" s="481"/>
      <c r="L11" s="481"/>
      <c r="M11" s="481"/>
      <c r="N11" s="481"/>
      <c r="O11" s="481"/>
      <c r="P11" s="481"/>
      <c r="Q11" s="481"/>
      <c r="R11" s="481"/>
      <c r="S11" s="481"/>
      <c r="T11" s="484"/>
      <c r="U11" s="486"/>
      <c r="V11" s="145"/>
      <c r="W11" s="100"/>
      <c r="X11" s="100"/>
      <c r="Y11" s="98"/>
      <c r="Z11" s="98"/>
    </row>
    <row r="12" spans="1:24" s="99" customFormat="1" ht="8.25" customHeight="1">
      <c r="A12" s="149"/>
      <c r="B12" s="150"/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87"/>
      <c r="U12" s="149"/>
      <c r="V12" s="249"/>
      <c r="W12" s="102"/>
      <c r="X12" s="102"/>
    </row>
    <row r="13" spans="1:22" ht="24.75" customHeight="1">
      <c r="A13" s="16"/>
      <c r="B13" s="37"/>
      <c r="C13" s="84"/>
      <c r="D13" s="71" t="s">
        <v>234</v>
      </c>
      <c r="E13" s="85"/>
      <c r="F13" s="80"/>
      <c r="G13" s="80"/>
      <c r="H13" s="80"/>
      <c r="I13" s="80"/>
      <c r="J13" s="80"/>
      <c r="K13" s="80"/>
      <c r="L13" s="80"/>
      <c r="M13" s="80"/>
      <c r="N13" s="85" t="s">
        <v>222</v>
      </c>
      <c r="O13" s="80"/>
      <c r="P13" s="80"/>
      <c r="Q13" s="80"/>
      <c r="R13" s="80"/>
      <c r="S13" s="31"/>
      <c r="T13" s="32"/>
      <c r="U13" s="41"/>
      <c r="V13" s="61"/>
    </row>
    <row r="14" spans="1:22" ht="12.75">
      <c r="A14" s="16"/>
      <c r="B14" s="37"/>
      <c r="C14" s="86"/>
      <c r="D14" s="57"/>
      <c r="E14" s="57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33"/>
      <c r="T14" s="34"/>
      <c r="U14" s="41"/>
      <c r="V14" s="61"/>
    </row>
    <row r="15" spans="1:22" ht="15" customHeight="1">
      <c r="A15" s="72"/>
      <c r="B15" s="77"/>
      <c r="C15" s="86"/>
      <c r="D15" s="801" t="s">
        <v>106</v>
      </c>
      <c r="E15" s="801"/>
      <c r="F15" s="801"/>
      <c r="G15" s="58"/>
      <c r="H15" s="58" t="s">
        <v>72</v>
      </c>
      <c r="I15" s="58"/>
      <c r="J15" s="58"/>
      <c r="K15" s="58"/>
      <c r="L15" s="58"/>
      <c r="M15" s="58"/>
      <c r="N15" s="527">
        <f>Wärmeanwendungen!O51</f>
        <v>0</v>
      </c>
      <c r="O15" s="58"/>
      <c r="P15" s="58"/>
      <c r="Q15" s="58"/>
      <c r="R15" s="58"/>
      <c r="S15" s="43"/>
      <c r="T15" s="44"/>
      <c r="U15" s="68"/>
      <c r="V15" s="72"/>
    </row>
    <row r="16" spans="1:22" ht="12.75">
      <c r="A16" s="72"/>
      <c r="B16" s="77"/>
      <c r="C16" s="86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70"/>
      <c r="O16" s="58"/>
      <c r="P16" s="58"/>
      <c r="Q16" s="58"/>
      <c r="R16" s="58"/>
      <c r="S16" s="43"/>
      <c r="T16" s="44"/>
      <c r="U16" s="68"/>
      <c r="V16" s="72"/>
    </row>
    <row r="17" spans="1:22" ht="12.75">
      <c r="A17" s="72"/>
      <c r="B17" s="77"/>
      <c r="C17" s="86"/>
      <c r="D17" s="58"/>
      <c r="E17" s="58"/>
      <c r="F17" s="58"/>
      <c r="G17" s="58"/>
      <c r="H17" s="58" t="s">
        <v>76</v>
      </c>
      <c r="I17" s="58"/>
      <c r="J17" s="58"/>
      <c r="K17" s="58"/>
      <c r="L17" s="58"/>
      <c r="M17" s="58"/>
      <c r="N17" s="527">
        <f>Wärmeanwendungen!O56</f>
        <v>0</v>
      </c>
      <c r="O17" s="58"/>
      <c r="P17" s="58"/>
      <c r="Q17" s="58"/>
      <c r="R17" s="58"/>
      <c r="S17" s="43"/>
      <c r="T17" s="44"/>
      <c r="U17" s="68"/>
      <c r="V17" s="72"/>
    </row>
    <row r="18" spans="1:22" ht="12.75">
      <c r="A18" s="72"/>
      <c r="B18" s="77"/>
      <c r="C18" s="86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70"/>
      <c r="O18" s="58"/>
      <c r="P18" s="58"/>
      <c r="Q18" s="58"/>
      <c r="R18" s="58"/>
      <c r="S18" s="43"/>
      <c r="T18" s="44"/>
      <c r="U18" s="68"/>
      <c r="V18" s="72"/>
    </row>
    <row r="19" spans="1:22" ht="12.75">
      <c r="A19" s="72"/>
      <c r="B19" s="77"/>
      <c r="C19" s="86"/>
      <c r="D19" s="58"/>
      <c r="E19" s="58"/>
      <c r="F19" s="58"/>
      <c r="G19" s="58"/>
      <c r="H19" s="58" t="s">
        <v>195</v>
      </c>
      <c r="I19" s="58"/>
      <c r="J19" s="58"/>
      <c r="K19" s="58"/>
      <c r="L19" s="58"/>
      <c r="M19" s="58"/>
      <c r="N19" s="527">
        <f>Wärmeanwendungen!O68</f>
        <v>0</v>
      </c>
      <c r="O19" s="58"/>
      <c r="P19" s="58"/>
      <c r="Q19" s="58"/>
      <c r="R19" s="58"/>
      <c r="S19" s="43"/>
      <c r="T19" s="44"/>
      <c r="U19" s="68"/>
      <c r="V19" s="72"/>
    </row>
    <row r="20" spans="1:22" ht="12.75">
      <c r="A20" s="72"/>
      <c r="B20" s="77"/>
      <c r="C20" s="86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70"/>
      <c r="O20" s="58"/>
      <c r="P20" s="58"/>
      <c r="Q20" s="58"/>
      <c r="R20" s="58"/>
      <c r="S20" s="43"/>
      <c r="T20" s="44"/>
      <c r="U20" s="68"/>
      <c r="V20" s="72"/>
    </row>
    <row r="21" spans="1:22" ht="12.75">
      <c r="A21" s="72"/>
      <c r="B21" s="77"/>
      <c r="C21" s="86"/>
      <c r="D21" s="58"/>
      <c r="E21" s="58"/>
      <c r="F21" s="58"/>
      <c r="G21" s="58"/>
      <c r="H21" s="58" t="s">
        <v>196</v>
      </c>
      <c r="I21" s="58"/>
      <c r="J21" s="58"/>
      <c r="K21" s="58"/>
      <c r="L21" s="58"/>
      <c r="M21" s="58"/>
      <c r="N21" s="527">
        <f>Wärmeanwendungen!O79</f>
        <v>0</v>
      </c>
      <c r="O21" s="58"/>
      <c r="P21" s="58"/>
      <c r="Q21" s="58"/>
      <c r="R21" s="58"/>
      <c r="S21" s="43"/>
      <c r="T21" s="44"/>
      <c r="U21" s="68"/>
      <c r="V21" s="72"/>
    </row>
    <row r="22" spans="1:22" ht="12.75">
      <c r="A22" s="72"/>
      <c r="B22" s="77"/>
      <c r="C22" s="86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25"/>
      <c r="O22" s="58"/>
      <c r="P22" s="58"/>
      <c r="Q22" s="58"/>
      <c r="R22" s="58"/>
      <c r="S22" s="43"/>
      <c r="T22" s="44"/>
      <c r="U22" s="68"/>
      <c r="V22" s="72"/>
    </row>
    <row r="23" spans="1:22" ht="12.75">
      <c r="A23" s="72"/>
      <c r="B23" s="77"/>
      <c r="C23" s="86"/>
      <c r="D23" s="58"/>
      <c r="E23" s="58"/>
      <c r="F23" s="58"/>
      <c r="G23" s="58"/>
      <c r="H23" s="58" t="s">
        <v>194</v>
      </c>
      <c r="I23" s="58"/>
      <c r="J23" s="58"/>
      <c r="K23" s="58"/>
      <c r="L23" s="58"/>
      <c r="M23" s="58"/>
      <c r="N23" s="527">
        <f>Wärmeanwendungen!O92</f>
        <v>0</v>
      </c>
      <c r="O23" s="58"/>
      <c r="P23" s="58"/>
      <c r="Q23" s="58"/>
      <c r="R23" s="58"/>
      <c r="S23" s="43"/>
      <c r="T23" s="44"/>
      <c r="U23" s="68"/>
      <c r="V23" s="72"/>
    </row>
    <row r="24" spans="1:22" ht="10.5" customHeight="1">
      <c r="A24" s="72"/>
      <c r="B24" s="77"/>
      <c r="C24" s="86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526"/>
      <c r="O24" s="82"/>
      <c r="P24" s="82"/>
      <c r="Q24" s="82"/>
      <c r="R24" s="82"/>
      <c r="S24" s="43"/>
      <c r="T24" s="44"/>
      <c r="U24" s="68"/>
      <c r="V24" s="72"/>
    </row>
    <row r="25" spans="1:22" ht="9.75" customHeight="1">
      <c r="A25" s="72"/>
      <c r="B25" s="77"/>
      <c r="C25" s="86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70"/>
      <c r="O25" s="58"/>
      <c r="P25" s="58"/>
      <c r="Q25" s="58"/>
      <c r="R25" s="58"/>
      <c r="S25" s="43"/>
      <c r="T25" s="44"/>
      <c r="U25" s="68"/>
      <c r="V25" s="72"/>
    </row>
    <row r="26" spans="1:22" ht="14.25" customHeight="1">
      <c r="A26" s="72"/>
      <c r="B26" s="77"/>
      <c r="C26" s="86"/>
      <c r="D26" s="800" t="s">
        <v>107</v>
      </c>
      <c r="E26" s="800"/>
      <c r="F26" s="800"/>
      <c r="G26" s="58"/>
      <c r="H26" s="58" t="s">
        <v>72</v>
      </c>
      <c r="I26" s="58"/>
      <c r="J26" s="58"/>
      <c r="K26" s="58"/>
      <c r="L26" s="58"/>
      <c r="M26" s="58"/>
      <c r="N26" s="527">
        <f>Stromanwendungen!Q45</f>
        <v>0</v>
      </c>
      <c r="O26" s="58"/>
      <c r="P26" s="58"/>
      <c r="Q26" s="58"/>
      <c r="R26" s="58"/>
      <c r="S26" s="43"/>
      <c r="T26" s="44"/>
      <c r="U26" s="68"/>
      <c r="V26" s="72"/>
    </row>
    <row r="27" spans="1:22" ht="3" customHeight="1">
      <c r="A27" s="72"/>
      <c r="B27" s="77"/>
      <c r="C27" s="86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70"/>
      <c r="O27" s="58"/>
      <c r="P27" s="58"/>
      <c r="Q27" s="58"/>
      <c r="R27" s="58"/>
      <c r="S27" s="43"/>
      <c r="T27" s="44"/>
      <c r="U27" s="68"/>
      <c r="V27" s="72"/>
    </row>
    <row r="28" spans="1:22" ht="15" customHeight="1">
      <c r="A28" s="72"/>
      <c r="B28" s="77"/>
      <c r="C28" s="86"/>
      <c r="D28" s="58"/>
      <c r="E28" s="58"/>
      <c r="F28" s="58"/>
      <c r="G28" s="58"/>
      <c r="H28" s="58" t="s">
        <v>116</v>
      </c>
      <c r="I28" s="58"/>
      <c r="J28" s="70"/>
      <c r="K28" s="58"/>
      <c r="L28" s="58"/>
      <c r="M28" s="58"/>
      <c r="N28" s="525"/>
      <c r="O28" s="58"/>
      <c r="P28" s="58"/>
      <c r="Q28" s="58"/>
      <c r="R28" s="58"/>
      <c r="S28" s="43"/>
      <c r="T28" s="44"/>
      <c r="U28" s="68"/>
      <c r="V28" s="72"/>
    </row>
    <row r="29" spans="1:22" ht="3.75" customHeight="1">
      <c r="A29" s="72"/>
      <c r="B29" s="77"/>
      <c r="C29" s="86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25"/>
      <c r="O29" s="58"/>
      <c r="P29" s="58"/>
      <c r="Q29" s="58"/>
      <c r="R29" s="58"/>
      <c r="S29" s="43"/>
      <c r="T29" s="44"/>
      <c r="U29" s="68"/>
      <c r="V29" s="72"/>
    </row>
    <row r="30" spans="1:22" ht="15.75" customHeight="1">
      <c r="A30" s="72"/>
      <c r="B30" s="77"/>
      <c r="C30" s="86"/>
      <c r="D30" s="58"/>
      <c r="E30" s="58"/>
      <c r="F30" s="58"/>
      <c r="G30" s="58"/>
      <c r="H30" s="58"/>
      <c r="I30" s="811" t="s">
        <v>119</v>
      </c>
      <c r="J30" s="811"/>
      <c r="K30" s="811"/>
      <c r="L30" s="811"/>
      <c r="M30" s="58"/>
      <c r="N30" s="527">
        <f>Stromanwendungen!Q50</f>
        <v>0</v>
      </c>
      <c r="O30" s="58"/>
      <c r="P30" s="58" t="s">
        <v>228</v>
      </c>
      <c r="Q30" s="58"/>
      <c r="R30" s="58"/>
      <c r="S30" s="43"/>
      <c r="T30" s="44"/>
      <c r="U30" s="68"/>
      <c r="V30" s="72"/>
    </row>
    <row r="31" spans="1:22" ht="6" customHeight="1">
      <c r="A31" s="72"/>
      <c r="B31" s="77"/>
      <c r="C31" s="86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25"/>
      <c r="O31" s="58"/>
      <c r="P31" s="58"/>
      <c r="Q31" s="58"/>
      <c r="R31" s="58"/>
      <c r="S31" s="43"/>
      <c r="T31" s="44"/>
      <c r="U31" s="68"/>
      <c r="V31" s="72"/>
    </row>
    <row r="32" spans="1:22" ht="15" customHeight="1">
      <c r="A32" s="72"/>
      <c r="B32" s="77"/>
      <c r="C32" s="86"/>
      <c r="D32" s="58"/>
      <c r="E32" s="58"/>
      <c r="F32" s="58"/>
      <c r="G32" s="58"/>
      <c r="H32" s="58"/>
      <c r="I32" s="810" t="s">
        <v>117</v>
      </c>
      <c r="J32" s="810"/>
      <c r="K32" s="810"/>
      <c r="L32" s="810"/>
      <c r="M32" s="58"/>
      <c r="N32" s="527">
        <f>Stromanwendungen!Q61</f>
        <v>0</v>
      </c>
      <c r="O32" s="58"/>
      <c r="P32" s="58"/>
      <c r="Q32" s="58"/>
      <c r="R32" s="58"/>
      <c r="S32" s="43"/>
      <c r="T32" s="44"/>
      <c r="U32" s="68"/>
      <c r="V32" s="72"/>
    </row>
    <row r="33" spans="1:22" ht="6" customHeight="1">
      <c r="A33" s="72"/>
      <c r="B33" s="77"/>
      <c r="C33" s="86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70"/>
      <c r="O33" s="58"/>
      <c r="P33" s="58"/>
      <c r="Q33" s="58"/>
      <c r="R33" s="58"/>
      <c r="S33" s="43"/>
      <c r="T33" s="44"/>
      <c r="U33" s="68"/>
      <c r="V33" s="72"/>
    </row>
    <row r="34" spans="1:22" ht="15" customHeight="1">
      <c r="A34" s="72"/>
      <c r="B34" s="77"/>
      <c r="C34" s="86"/>
      <c r="D34" s="58"/>
      <c r="E34" s="58"/>
      <c r="F34" s="58"/>
      <c r="G34" s="58"/>
      <c r="H34" s="58" t="s">
        <v>78</v>
      </c>
      <c r="I34" s="58"/>
      <c r="J34" s="58"/>
      <c r="K34" s="58"/>
      <c r="L34" s="58"/>
      <c r="M34" s="58"/>
      <c r="N34" s="527">
        <f>Stromanwendungen!Q73</f>
        <v>0</v>
      </c>
      <c r="O34" s="58"/>
      <c r="P34" s="58"/>
      <c r="Q34" s="58"/>
      <c r="R34" s="58"/>
      <c r="S34" s="43"/>
      <c r="T34" s="44"/>
      <c r="U34" s="68"/>
      <c r="V34" s="72"/>
    </row>
    <row r="35" spans="1:22" ht="12.75">
      <c r="A35" s="72"/>
      <c r="B35" s="77"/>
      <c r="C35" s="86"/>
      <c r="D35" s="82"/>
      <c r="E35" s="82"/>
      <c r="F35" s="82"/>
      <c r="G35" s="82"/>
      <c r="H35" s="82"/>
      <c r="I35" s="82"/>
      <c r="J35" s="82"/>
      <c r="K35" s="82"/>
      <c r="L35" s="82"/>
      <c r="M35" s="79"/>
      <c r="N35" s="526"/>
      <c r="O35" s="82"/>
      <c r="P35" s="82"/>
      <c r="Q35" s="82"/>
      <c r="R35" s="82"/>
      <c r="S35" s="43"/>
      <c r="T35" s="44"/>
      <c r="U35" s="68"/>
      <c r="V35" s="72"/>
    </row>
    <row r="36" spans="1:22" ht="12.75">
      <c r="A36" s="72"/>
      <c r="B36" s="77"/>
      <c r="C36" s="86"/>
      <c r="D36" s="58"/>
      <c r="E36" s="58"/>
      <c r="F36" s="58"/>
      <c r="G36" s="58"/>
      <c r="H36" s="58"/>
      <c r="I36" s="58"/>
      <c r="J36" s="58"/>
      <c r="K36" s="58"/>
      <c r="L36" s="58"/>
      <c r="M36" s="137"/>
      <c r="N36" s="70"/>
      <c r="O36" s="58"/>
      <c r="P36" s="58"/>
      <c r="Q36" s="58"/>
      <c r="R36" s="58"/>
      <c r="S36" s="43"/>
      <c r="T36" s="44"/>
      <c r="U36" s="68"/>
      <c r="V36" s="72"/>
    </row>
    <row r="37" spans="1:22" ht="16.5" customHeight="1">
      <c r="A37" s="72"/>
      <c r="B37" s="77"/>
      <c r="C37" s="86"/>
      <c r="D37" s="798" t="s">
        <v>162</v>
      </c>
      <c r="E37" s="798"/>
      <c r="F37" s="798"/>
      <c r="G37" s="58"/>
      <c r="H37" s="58" t="s">
        <v>163</v>
      </c>
      <c r="I37" s="58"/>
      <c r="J37" s="58"/>
      <c r="K37" s="58"/>
      <c r="L37" s="58"/>
      <c r="M37" s="137"/>
      <c r="N37" s="527">
        <f>KWK!N59</f>
        <v>0</v>
      </c>
      <c r="O37" s="58"/>
      <c r="P37" s="58"/>
      <c r="Q37" s="58"/>
      <c r="R37" s="58"/>
      <c r="S37" s="43"/>
      <c r="T37" s="44"/>
      <c r="U37" s="68"/>
      <c r="V37" s="72"/>
    </row>
    <row r="38" spans="1:22" ht="12.75">
      <c r="A38" s="72"/>
      <c r="B38" s="77"/>
      <c r="C38" s="86"/>
      <c r="D38" s="82"/>
      <c r="E38" s="82"/>
      <c r="F38" s="82"/>
      <c r="G38" s="82"/>
      <c r="H38" s="82"/>
      <c r="I38" s="82"/>
      <c r="J38" s="82"/>
      <c r="K38" s="82"/>
      <c r="L38" s="82"/>
      <c r="M38" s="79"/>
      <c r="N38" s="526"/>
      <c r="O38" s="82"/>
      <c r="P38" s="82"/>
      <c r="Q38" s="82"/>
      <c r="R38" s="82"/>
      <c r="S38" s="43"/>
      <c r="T38" s="44"/>
      <c r="U38" s="68"/>
      <c r="V38" s="72"/>
    </row>
    <row r="39" spans="1:22" ht="12.75">
      <c r="A39" s="72"/>
      <c r="B39" s="77"/>
      <c r="C39" s="86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70"/>
      <c r="O39" s="58"/>
      <c r="P39" s="58"/>
      <c r="Q39" s="58"/>
      <c r="R39" s="58"/>
      <c r="S39" s="43"/>
      <c r="T39" s="44"/>
      <c r="U39" s="68"/>
      <c r="V39" s="72"/>
    </row>
    <row r="40" spans="1:22" ht="16.5" customHeight="1">
      <c r="A40" s="72"/>
      <c r="B40" s="77"/>
      <c r="C40" s="86"/>
      <c r="D40" s="138" t="s">
        <v>108</v>
      </c>
      <c r="E40" s="138"/>
      <c r="F40" s="138"/>
      <c r="G40" s="58"/>
      <c r="H40" s="58" t="s">
        <v>72</v>
      </c>
      <c r="I40" s="58"/>
      <c r="J40" s="58"/>
      <c r="K40" s="58"/>
      <c r="L40" s="58"/>
      <c r="M40" s="58"/>
      <c r="N40" s="527">
        <f>Kraftstoffanwendungen!O52</f>
        <v>0</v>
      </c>
      <c r="O40" s="58"/>
      <c r="P40" s="58"/>
      <c r="Q40" s="58"/>
      <c r="R40" s="58"/>
      <c r="S40" s="43"/>
      <c r="T40" s="44"/>
      <c r="U40" s="68"/>
      <c r="V40" s="72"/>
    </row>
    <row r="41" spans="1:22" ht="15.75">
      <c r="A41" s="72"/>
      <c r="B41" s="77"/>
      <c r="C41" s="86"/>
      <c r="D41" s="58"/>
      <c r="E41" s="58"/>
      <c r="F41" s="58"/>
      <c r="G41" s="58"/>
      <c r="H41" s="58"/>
      <c r="I41" s="58"/>
      <c r="J41" s="58"/>
      <c r="K41" s="58"/>
      <c r="L41" s="58"/>
      <c r="M41" s="57"/>
      <c r="N41" s="65"/>
      <c r="O41" s="57"/>
      <c r="P41" s="57"/>
      <c r="Q41" s="57"/>
      <c r="R41" s="57"/>
      <c r="S41" s="73"/>
      <c r="T41" s="44"/>
      <c r="U41" s="68"/>
      <c r="V41" s="72"/>
    </row>
    <row r="42" spans="1:22" ht="15.75">
      <c r="A42" s="72"/>
      <c r="B42" s="77"/>
      <c r="C42" s="86"/>
      <c r="D42" s="58"/>
      <c r="E42" s="58"/>
      <c r="F42" s="58"/>
      <c r="G42" s="58"/>
      <c r="H42" s="58" t="s">
        <v>85</v>
      </c>
      <c r="I42" s="58"/>
      <c r="J42" s="58"/>
      <c r="K42" s="58"/>
      <c r="L42" s="58"/>
      <c r="M42" s="57"/>
      <c r="N42" s="528">
        <f>Kraftstoffanwendungen!O61</f>
        <v>0</v>
      </c>
      <c r="O42" s="57"/>
      <c r="P42" s="57"/>
      <c r="Q42" s="57"/>
      <c r="R42" s="57"/>
      <c r="S42" s="73"/>
      <c r="T42" s="44"/>
      <c r="U42" s="68"/>
      <c r="V42" s="72"/>
    </row>
    <row r="43" spans="1:22" ht="12.75">
      <c r="A43" s="72"/>
      <c r="B43" s="77"/>
      <c r="C43" s="86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529"/>
      <c r="O43" s="82"/>
      <c r="P43" s="82"/>
      <c r="Q43" s="813"/>
      <c r="R43" s="813"/>
      <c r="S43" s="43"/>
      <c r="T43" s="44"/>
      <c r="U43" s="68"/>
      <c r="V43" s="72"/>
    </row>
    <row r="44" spans="1:22" ht="12.75">
      <c r="A44" s="72"/>
      <c r="B44" s="77"/>
      <c r="C44" s="86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70"/>
      <c r="O44" s="58"/>
      <c r="P44" s="58"/>
      <c r="Q44" s="58"/>
      <c r="R44" s="58"/>
      <c r="S44" s="43"/>
      <c r="T44" s="44"/>
      <c r="U44" s="68"/>
      <c r="V44" s="72"/>
    </row>
    <row r="45" spans="1:22" ht="17.25" customHeight="1">
      <c r="A45" s="72"/>
      <c r="B45" s="77"/>
      <c r="C45" s="86"/>
      <c r="D45" s="799" t="s">
        <v>105</v>
      </c>
      <c r="E45" s="799"/>
      <c r="F45" s="799"/>
      <c r="G45" s="58"/>
      <c r="H45" s="58" t="s">
        <v>104</v>
      </c>
      <c r="I45" s="58"/>
      <c r="J45" s="58"/>
      <c r="K45" s="58"/>
      <c r="L45" s="58"/>
      <c r="M45" s="58"/>
      <c r="N45" s="527">
        <f>Prozessanwendungen!O29</f>
        <v>0</v>
      </c>
      <c r="O45" s="58"/>
      <c r="P45" s="58"/>
      <c r="Q45" s="58"/>
      <c r="R45" s="58"/>
      <c r="S45" s="43"/>
      <c r="T45" s="44"/>
      <c r="U45" s="68"/>
      <c r="V45" s="72"/>
    </row>
    <row r="46" spans="1:22" ht="12.75">
      <c r="A46" s="72"/>
      <c r="B46" s="77"/>
      <c r="C46" s="86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529"/>
      <c r="O46" s="82"/>
      <c r="P46" s="82"/>
      <c r="Q46" s="813"/>
      <c r="R46" s="813"/>
      <c r="S46" s="43"/>
      <c r="T46" s="44"/>
      <c r="U46" s="68"/>
      <c r="V46" s="72"/>
    </row>
    <row r="47" spans="1:22" ht="13.5" thickBot="1">
      <c r="A47" s="72"/>
      <c r="B47" s="77"/>
      <c r="C47" s="86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70"/>
      <c r="O47" s="58"/>
      <c r="P47" s="58"/>
      <c r="Q47" s="58"/>
      <c r="R47" s="58"/>
      <c r="S47" s="43"/>
      <c r="T47" s="44"/>
      <c r="U47" s="68"/>
      <c r="V47" s="72"/>
    </row>
    <row r="48" spans="1:22" ht="24" customHeight="1" thickBot="1" thickTop="1">
      <c r="A48" s="72"/>
      <c r="B48" s="77"/>
      <c r="C48" s="86"/>
      <c r="D48" s="58"/>
      <c r="E48" s="58"/>
      <c r="F48" s="58"/>
      <c r="G48" s="58"/>
      <c r="H48" s="812" t="s">
        <v>86</v>
      </c>
      <c r="I48" s="812"/>
      <c r="J48" s="812"/>
      <c r="K48" s="812"/>
      <c r="L48" s="812"/>
      <c r="M48" s="812"/>
      <c r="N48" s="134">
        <f>N15+N17+N19+N21+N23+N26+N30+N32+N34+N37+N40+N42+N45</f>
        <v>0</v>
      </c>
      <c r="O48" s="58" t="s">
        <v>69</v>
      </c>
      <c r="P48" s="65" t="s">
        <v>204</v>
      </c>
      <c r="Q48" s="65"/>
      <c r="R48" s="58"/>
      <c r="S48" s="43"/>
      <c r="T48" s="44"/>
      <c r="U48" s="68"/>
      <c r="V48" s="72"/>
    </row>
    <row r="49" spans="1:22" ht="13.5" thickTop="1">
      <c r="A49" s="72"/>
      <c r="B49" s="77"/>
      <c r="C49" s="86"/>
      <c r="D49" s="58"/>
      <c r="E49" s="58"/>
      <c r="F49" s="58"/>
      <c r="G49" s="58"/>
      <c r="H49" s="58"/>
      <c r="I49" s="58"/>
      <c r="J49" s="58"/>
      <c r="K49" s="58"/>
      <c r="L49" s="58"/>
      <c r="M49" s="57" t="s">
        <v>69</v>
      </c>
      <c r="N49" s="57"/>
      <c r="O49" s="58"/>
      <c r="P49" s="58"/>
      <c r="Q49" s="809"/>
      <c r="R49" s="809"/>
      <c r="S49" s="43"/>
      <c r="T49" s="44"/>
      <c r="U49" s="68"/>
      <c r="V49" s="72"/>
    </row>
    <row r="50" spans="1:22" ht="12.75">
      <c r="A50" s="72"/>
      <c r="B50" s="77"/>
      <c r="C50" s="86"/>
      <c r="D50" s="58"/>
      <c r="E50" s="58"/>
      <c r="F50" s="58"/>
      <c r="G50" s="58"/>
      <c r="H50" s="58"/>
      <c r="I50" s="58"/>
      <c r="J50" s="58"/>
      <c r="K50" s="58"/>
      <c r="L50" s="58"/>
      <c r="M50" s="57"/>
      <c r="N50" s="57"/>
      <c r="O50" s="58"/>
      <c r="P50" s="58"/>
      <c r="Q50" s="139"/>
      <c r="R50" s="139"/>
      <c r="S50" s="43"/>
      <c r="T50" s="44"/>
      <c r="U50" s="68"/>
      <c r="V50" s="72"/>
    </row>
    <row r="51" spans="1:22" ht="18">
      <c r="A51" s="72"/>
      <c r="B51" s="77"/>
      <c r="C51" s="86"/>
      <c r="D51" s="58"/>
      <c r="E51" s="58"/>
      <c r="F51" s="58"/>
      <c r="G51" s="58"/>
      <c r="H51" s="58"/>
      <c r="I51" s="58"/>
      <c r="J51" s="58"/>
      <c r="K51" s="58"/>
      <c r="L51" s="58"/>
      <c r="M51" s="57"/>
      <c r="N51" s="57"/>
      <c r="O51" s="58"/>
      <c r="P51" s="566" t="s">
        <v>203</v>
      </c>
      <c r="Q51" s="430"/>
      <c r="R51" s="430"/>
      <c r="S51" s="43"/>
      <c r="T51" s="44"/>
      <c r="U51" s="68"/>
      <c r="V51" s="72"/>
    </row>
    <row r="52" spans="1:22" ht="12.75">
      <c r="A52" s="72"/>
      <c r="B52" s="77"/>
      <c r="C52" s="86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43"/>
      <c r="T52" s="44"/>
      <c r="U52" s="68"/>
      <c r="V52" s="72"/>
    </row>
    <row r="53" spans="1:22" ht="15.75" customHeight="1">
      <c r="A53" s="72"/>
      <c r="B53" s="77"/>
      <c r="C53" s="86"/>
      <c r="D53" s="802" t="s">
        <v>257</v>
      </c>
      <c r="E53" s="803"/>
      <c r="F53" s="803"/>
      <c r="G53" s="803"/>
      <c r="H53" s="803"/>
      <c r="I53" s="803"/>
      <c r="J53" s="803"/>
      <c r="K53" s="803"/>
      <c r="L53" s="803"/>
      <c r="M53" s="803"/>
      <c r="N53" s="803"/>
      <c r="O53" s="803"/>
      <c r="P53" s="803"/>
      <c r="Q53" s="804"/>
      <c r="R53" s="58"/>
      <c r="S53" s="43"/>
      <c r="T53" s="44"/>
      <c r="U53" s="68"/>
      <c r="V53" s="72"/>
    </row>
    <row r="54" spans="1:22" ht="12.75">
      <c r="A54" s="72"/>
      <c r="B54" s="77"/>
      <c r="C54" s="86"/>
      <c r="D54" s="805"/>
      <c r="E54" s="806"/>
      <c r="F54" s="806"/>
      <c r="G54" s="806"/>
      <c r="H54" s="806"/>
      <c r="I54" s="806"/>
      <c r="J54" s="806"/>
      <c r="K54" s="806"/>
      <c r="L54" s="806"/>
      <c r="M54" s="806"/>
      <c r="N54" s="806"/>
      <c r="O54" s="806"/>
      <c r="P54" s="806"/>
      <c r="Q54" s="807"/>
      <c r="R54" s="58"/>
      <c r="S54" s="43"/>
      <c r="T54" s="44"/>
      <c r="U54" s="68"/>
      <c r="V54" s="72"/>
    </row>
    <row r="55" spans="1:22" ht="12.75">
      <c r="A55" s="72"/>
      <c r="B55" s="77"/>
      <c r="C55" s="86"/>
      <c r="D55" s="815"/>
      <c r="E55" s="816"/>
      <c r="F55" s="816"/>
      <c r="G55" s="816"/>
      <c r="H55" s="816"/>
      <c r="I55" s="816"/>
      <c r="J55" s="816"/>
      <c r="K55" s="816"/>
      <c r="L55" s="816"/>
      <c r="M55" s="816"/>
      <c r="N55" s="816"/>
      <c r="O55" s="816"/>
      <c r="P55" s="816"/>
      <c r="Q55" s="817"/>
      <c r="R55" s="58"/>
      <c r="S55" s="43"/>
      <c r="T55" s="44"/>
      <c r="U55" s="68"/>
      <c r="V55" s="72"/>
    </row>
    <row r="56" spans="1:22" ht="12.75">
      <c r="A56" s="72"/>
      <c r="B56" s="77"/>
      <c r="C56" s="86"/>
      <c r="D56" s="815"/>
      <c r="E56" s="816"/>
      <c r="F56" s="816"/>
      <c r="G56" s="816"/>
      <c r="H56" s="816"/>
      <c r="I56" s="816"/>
      <c r="J56" s="816"/>
      <c r="K56" s="816"/>
      <c r="L56" s="816"/>
      <c r="M56" s="816"/>
      <c r="N56" s="816"/>
      <c r="O56" s="816"/>
      <c r="P56" s="816"/>
      <c r="Q56" s="817"/>
      <c r="R56" s="58"/>
      <c r="S56" s="43"/>
      <c r="T56" s="44"/>
      <c r="U56" s="68"/>
      <c r="V56" s="72"/>
    </row>
    <row r="57" spans="1:22" ht="12.75">
      <c r="A57" s="72"/>
      <c r="B57" s="77"/>
      <c r="C57" s="86"/>
      <c r="D57" s="818"/>
      <c r="E57" s="819"/>
      <c r="F57" s="819"/>
      <c r="G57" s="819"/>
      <c r="H57" s="819"/>
      <c r="I57" s="819"/>
      <c r="J57" s="819"/>
      <c r="K57" s="819"/>
      <c r="L57" s="819"/>
      <c r="M57" s="819"/>
      <c r="N57" s="819"/>
      <c r="O57" s="819"/>
      <c r="P57" s="819"/>
      <c r="Q57" s="820"/>
      <c r="R57" s="58"/>
      <c r="S57" s="43"/>
      <c r="T57" s="44"/>
      <c r="U57" s="68"/>
      <c r="V57" s="72"/>
    </row>
    <row r="58" spans="1:22" ht="12.75">
      <c r="A58" s="72"/>
      <c r="B58" s="77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4"/>
      <c r="U58" s="68"/>
      <c r="V58" s="72"/>
    </row>
    <row r="59" spans="1:22" ht="16.5" thickBot="1">
      <c r="A59" s="72"/>
      <c r="B59" s="78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6"/>
      <c r="O59" s="75"/>
      <c r="P59" s="75"/>
      <c r="Q59" s="814"/>
      <c r="R59" s="814"/>
      <c r="S59" s="75"/>
      <c r="T59" s="75"/>
      <c r="U59" s="69"/>
      <c r="V59" s="72"/>
    </row>
    <row r="60" spans="1:22" ht="13.5" thickTop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28"/>
      <c r="O60" s="28"/>
      <c r="P60" s="28"/>
      <c r="Q60" s="28"/>
      <c r="R60" s="28"/>
      <c r="S60" s="28"/>
      <c r="T60" s="72"/>
      <c r="U60" s="72"/>
      <c r="V60" s="72"/>
    </row>
    <row r="61" spans="1:22" ht="12.75">
      <c r="A61" s="72"/>
      <c r="B61" s="72"/>
      <c r="M61" s="28"/>
      <c r="N61" s="28"/>
      <c r="O61" s="28"/>
      <c r="P61" s="28"/>
      <c r="Q61" s="28"/>
      <c r="R61" s="28"/>
      <c r="S61" s="28"/>
      <c r="T61" s="28"/>
      <c r="U61" s="72"/>
      <c r="V61" s="72"/>
    </row>
    <row r="62" spans="13:20" ht="12.75">
      <c r="M62" s="28"/>
      <c r="N62" s="28"/>
      <c r="O62" s="28"/>
      <c r="P62" s="28"/>
      <c r="Q62" s="28"/>
      <c r="R62" s="28"/>
      <c r="S62" s="28"/>
      <c r="T62" s="28"/>
    </row>
    <row r="63" spans="13:20" ht="12.75">
      <c r="M63" s="28"/>
      <c r="N63" s="28"/>
      <c r="O63" s="28"/>
      <c r="P63" s="28"/>
      <c r="Q63" s="28"/>
      <c r="R63" s="28"/>
      <c r="S63" s="28"/>
      <c r="T63" s="28"/>
    </row>
    <row r="64" spans="13:20" ht="12.75">
      <c r="M64" s="28"/>
      <c r="N64" s="28"/>
      <c r="O64" s="28"/>
      <c r="P64" s="28"/>
      <c r="Q64" s="28"/>
      <c r="R64" s="28"/>
      <c r="S64" s="28"/>
      <c r="T64" s="28"/>
    </row>
    <row r="65" spans="13:20" ht="15.75">
      <c r="M65" s="74"/>
      <c r="N65" s="28"/>
      <c r="O65" s="28"/>
      <c r="P65" s="28"/>
      <c r="Q65" s="808"/>
      <c r="R65" s="808"/>
      <c r="S65" s="28"/>
      <c r="T65" s="28"/>
    </row>
    <row r="66" spans="13:20" ht="12.75">
      <c r="M66" s="28"/>
      <c r="N66" s="28"/>
      <c r="O66" s="28"/>
      <c r="P66" s="28"/>
      <c r="Q66" s="28"/>
      <c r="R66" s="28"/>
      <c r="S66" s="28"/>
      <c r="T66" s="28"/>
    </row>
  </sheetData>
  <sheetProtection password="CC98" sheet="1" objects="1" scenarios="1" selectLockedCells="1"/>
  <mergeCells count="17">
    <mergeCell ref="D53:Q54"/>
    <mergeCell ref="Q65:R65"/>
    <mergeCell ref="Q49:R49"/>
    <mergeCell ref="I32:L32"/>
    <mergeCell ref="I30:L30"/>
    <mergeCell ref="H48:M48"/>
    <mergeCell ref="Q43:R43"/>
    <mergeCell ref="Q46:R46"/>
    <mergeCell ref="Q59:R59"/>
    <mergeCell ref="D55:Q57"/>
    <mergeCell ref="D8:E8"/>
    <mergeCell ref="G8:R8"/>
    <mergeCell ref="G10:R10"/>
    <mergeCell ref="D37:F37"/>
    <mergeCell ref="D45:F45"/>
    <mergeCell ref="D26:F26"/>
    <mergeCell ref="D15:F15"/>
  </mergeCells>
  <printOptions/>
  <pageMargins left="0.7" right="0.7" top="0.787401575" bottom="0.787401575" header="0.3" footer="0.3"/>
  <pageSetup fitToHeight="1" fitToWidth="1" horizontalDpi="600" verticalDpi="600" orientation="portrait" paperSize="9" scale="46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  <pageSetUpPr fitToPage="1"/>
  </sheetPr>
  <dimension ref="A1:H19"/>
  <sheetViews>
    <sheetView showGridLines="0" tabSelected="1" zoomScalePageLayoutView="0" workbookViewId="0" topLeftCell="A1">
      <selection activeCell="H20" sqref="H20"/>
    </sheetView>
  </sheetViews>
  <sheetFormatPr defaultColWidth="11.421875" defaultRowHeight="12.75"/>
  <cols>
    <col min="1" max="1" width="2.7109375" style="0" customWidth="1"/>
    <col min="2" max="3" width="4.00390625" style="0" customWidth="1"/>
    <col min="4" max="4" width="52.57421875" style="0" customWidth="1"/>
    <col min="5" max="5" width="6.00390625" style="0" customWidth="1"/>
    <col min="6" max="6" width="4.28125" style="0" customWidth="1"/>
  </cols>
  <sheetData>
    <row r="1" spans="1:7" ht="12.75">
      <c r="A1" s="72"/>
      <c r="B1" s="72"/>
      <c r="C1" s="72"/>
      <c r="D1" s="72"/>
      <c r="E1" s="72"/>
      <c r="F1" s="72"/>
      <c r="G1" s="72"/>
    </row>
    <row r="2" spans="1:7" ht="1.5" customHeight="1" thickBot="1">
      <c r="A2" s="72"/>
      <c r="B2" s="72"/>
      <c r="C2" s="72"/>
      <c r="D2" s="72"/>
      <c r="E2" s="72"/>
      <c r="F2" s="72"/>
      <c r="G2" s="72"/>
    </row>
    <row r="3" spans="1:7" ht="51.75" customHeight="1" thickTop="1">
      <c r="A3" s="28"/>
      <c r="B3" s="88"/>
      <c r="C3" s="89"/>
      <c r="D3" s="89"/>
      <c r="E3" s="89"/>
      <c r="F3" s="67"/>
      <c r="G3" s="72"/>
    </row>
    <row r="4" spans="1:7" ht="3" customHeight="1">
      <c r="A4" s="28"/>
      <c r="B4" s="77"/>
      <c r="C4" s="28"/>
      <c r="D4" s="28"/>
      <c r="E4" s="28"/>
      <c r="F4" s="68"/>
      <c r="G4" s="72"/>
    </row>
    <row r="5" spans="1:7" ht="18.75" customHeight="1">
      <c r="A5" s="72"/>
      <c r="B5" s="77"/>
      <c r="C5" s="94"/>
      <c r="D5" s="85" t="s">
        <v>48</v>
      </c>
      <c r="E5" s="92"/>
      <c r="F5" s="68"/>
      <c r="G5" s="72"/>
    </row>
    <row r="6" spans="1:7" ht="12.75">
      <c r="A6" s="72"/>
      <c r="B6" s="77"/>
      <c r="C6" s="53"/>
      <c r="D6" s="58" t="s">
        <v>49</v>
      </c>
      <c r="E6" s="81"/>
      <c r="F6" s="68"/>
      <c r="G6" s="72"/>
    </row>
    <row r="7" spans="1:7" ht="12.75">
      <c r="A7" s="72"/>
      <c r="B7" s="77"/>
      <c r="C7" s="53"/>
      <c r="D7" s="58"/>
      <c r="E7" s="81"/>
      <c r="F7" s="68"/>
      <c r="G7" s="72"/>
    </row>
    <row r="8" spans="1:7" ht="25.5">
      <c r="A8" s="72"/>
      <c r="B8" s="77"/>
      <c r="C8" s="53"/>
      <c r="D8" s="433" t="s">
        <v>177</v>
      </c>
      <c r="E8" s="81"/>
      <c r="F8" s="68"/>
      <c r="G8" s="72"/>
    </row>
    <row r="9" spans="1:7" ht="12.75">
      <c r="A9" s="72"/>
      <c r="B9" s="77"/>
      <c r="C9" s="53"/>
      <c r="D9" s="58"/>
      <c r="E9" s="81"/>
      <c r="F9" s="68"/>
      <c r="G9" s="72"/>
    </row>
    <row r="10" spans="1:7" ht="12.75">
      <c r="A10" s="72"/>
      <c r="B10" s="77"/>
      <c r="C10" s="53"/>
      <c r="D10" s="95" t="s">
        <v>50</v>
      </c>
      <c r="E10" s="81"/>
      <c r="F10" s="68"/>
      <c r="G10" s="72"/>
    </row>
    <row r="11" spans="1:7" ht="12.75">
      <c r="A11" s="72"/>
      <c r="B11" s="77"/>
      <c r="C11" s="53"/>
      <c r="D11" s="96" t="s">
        <v>51</v>
      </c>
      <c r="E11" s="81"/>
      <c r="F11" s="68"/>
      <c r="G11" s="72"/>
    </row>
    <row r="12" spans="1:7" ht="12.75">
      <c r="A12" s="72"/>
      <c r="B12" s="77"/>
      <c r="C12" s="53"/>
      <c r="D12" s="472"/>
      <c r="E12" s="81"/>
      <c r="F12" s="68"/>
      <c r="G12" s="72"/>
    </row>
    <row r="13" spans="1:7" ht="12.75">
      <c r="A13" s="72"/>
      <c r="B13" s="77"/>
      <c r="C13" s="53"/>
      <c r="D13" s="472" t="s">
        <v>258</v>
      </c>
      <c r="E13" s="81"/>
      <c r="F13" s="68"/>
      <c r="G13" s="72"/>
    </row>
    <row r="14" spans="1:7" ht="12.75">
      <c r="A14" s="72"/>
      <c r="B14" s="77"/>
      <c r="C14" s="53"/>
      <c r="D14" s="606" t="s">
        <v>256</v>
      </c>
      <c r="E14" s="81"/>
      <c r="F14" s="68"/>
      <c r="G14" s="72"/>
    </row>
    <row r="15" spans="1:8" ht="12.75">
      <c r="A15" s="72"/>
      <c r="B15" s="77"/>
      <c r="C15" s="62"/>
      <c r="D15" s="83"/>
      <c r="E15" s="93"/>
      <c r="F15" s="68"/>
      <c r="G15" s="72"/>
      <c r="H15" s="7"/>
    </row>
    <row r="16" spans="1:7" ht="18.75" thickBot="1">
      <c r="A16" s="72"/>
      <c r="B16" s="78"/>
      <c r="C16" s="75"/>
      <c r="D16" s="90"/>
      <c r="E16" s="91"/>
      <c r="F16" s="69"/>
      <c r="G16" s="72"/>
    </row>
    <row r="17" spans="1:7" ht="18.75" thickTop="1">
      <c r="A17" s="72"/>
      <c r="B17" s="72"/>
      <c r="C17" s="72"/>
      <c r="D17" s="87"/>
      <c r="E17" s="72"/>
      <c r="F17" s="72"/>
      <c r="G17" s="72"/>
    </row>
    <row r="18" ht="18">
      <c r="D18" s="60"/>
    </row>
    <row r="19" ht="18">
      <c r="D19" s="60"/>
    </row>
  </sheetData>
  <sheetProtection password="CC98" sheet="1" objects="1" scenarios="1" selectLockedCells="1"/>
  <hyperlinks>
    <hyperlink ref="D11" r:id="rId1" display="michael.mueller@energieagentur.nrw.de"/>
    <hyperlink ref="D14" r:id="rId2" display="goedde@energieagentur.nrw.de "/>
  </hyperlinks>
  <printOptions/>
  <pageMargins left="0.7" right="0.7" top="0.787401575" bottom="0.787401575" header="0.3" footer="0.3"/>
  <pageSetup fitToHeight="1" fitToWidth="1" horizontalDpi="300" verticalDpi="300" orientation="portrait" paperSize="9" r:id="rId4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>
    <tabColor theme="4" tint="0.5999900102615356"/>
  </sheetPr>
  <dimension ref="B2:O25"/>
  <sheetViews>
    <sheetView showGridLines="0" zoomScalePageLayoutView="0" workbookViewId="0" topLeftCell="A1">
      <selection activeCell="Q31" sqref="Q31"/>
    </sheetView>
  </sheetViews>
  <sheetFormatPr defaultColWidth="11.421875" defaultRowHeight="12.75"/>
  <cols>
    <col min="1" max="1" width="5.00390625" style="0" customWidth="1"/>
  </cols>
  <sheetData>
    <row r="1" ht="13.5" thickBot="1"/>
    <row r="2" spans="2:15" ht="42" customHeight="1">
      <c r="B2" s="823" t="s">
        <v>200</v>
      </c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5"/>
    </row>
    <row r="3" spans="2:15" ht="12.75">
      <c r="B3" s="441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442"/>
    </row>
    <row r="4" spans="2:15" ht="12.75">
      <c r="B4" s="441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442"/>
    </row>
    <row r="5" spans="2:15" ht="12.75">
      <c r="B5" s="441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442"/>
    </row>
    <row r="6" spans="2:15" ht="12.75">
      <c r="B6" s="441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442"/>
    </row>
    <row r="7" spans="2:15" ht="12.75">
      <c r="B7" s="441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42"/>
    </row>
    <row r="8" spans="2:15" ht="12.75">
      <c r="B8" s="441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442"/>
    </row>
    <row r="9" spans="2:15" ht="12.75">
      <c r="B9" s="441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442"/>
    </row>
    <row r="10" spans="2:15" ht="12.75">
      <c r="B10" s="441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442"/>
    </row>
    <row r="11" spans="2:15" ht="12.75">
      <c r="B11" s="441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442"/>
    </row>
    <row r="12" spans="2:15" ht="12.75">
      <c r="B12" s="441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442"/>
    </row>
    <row r="13" spans="2:15" ht="12.75">
      <c r="B13" s="441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442"/>
    </row>
    <row r="14" spans="2:15" ht="12.75">
      <c r="B14" s="441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442"/>
    </row>
    <row r="15" spans="2:15" ht="12.75">
      <c r="B15" s="441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442"/>
    </row>
    <row r="16" spans="2:15" ht="12.75">
      <c r="B16" s="441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442"/>
    </row>
    <row r="17" spans="2:15" ht="12.75">
      <c r="B17" s="441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442"/>
    </row>
    <row r="18" spans="2:15" ht="12.75">
      <c r="B18" s="441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442"/>
    </row>
    <row r="19" spans="2:15" ht="12.75">
      <c r="B19" s="441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442"/>
    </row>
    <row r="20" spans="2:15" ht="12.75">
      <c r="B20" s="441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442"/>
    </row>
    <row r="21" spans="2:15" ht="12.75">
      <c r="B21" s="441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442"/>
    </row>
    <row r="22" spans="2:15" ht="12.75">
      <c r="B22" s="4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442"/>
    </row>
    <row r="23" spans="2:15" ht="12.75">
      <c r="B23" s="441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442"/>
    </row>
    <row r="24" spans="2:15" ht="12.75">
      <c r="B24" s="441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442"/>
    </row>
    <row r="25" spans="2:15" ht="69" customHeight="1" thickBot="1">
      <c r="B25" s="821" t="s">
        <v>172</v>
      </c>
      <c r="C25" s="822"/>
      <c r="D25" s="822"/>
      <c r="E25" s="822"/>
      <c r="F25" s="822"/>
      <c r="G25" s="822"/>
      <c r="H25" s="822"/>
      <c r="I25" s="822"/>
      <c r="J25" s="822"/>
      <c r="K25" s="822"/>
      <c r="L25" s="822"/>
      <c r="M25" s="822"/>
      <c r="N25" s="822"/>
      <c r="O25" s="443"/>
    </row>
  </sheetData>
  <sheetProtection password="CC98" sheet="1" objects="1" scenarios="1" selectLockedCells="1"/>
  <mergeCells count="2">
    <mergeCell ref="B25:N25"/>
    <mergeCell ref="B2:O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Orlik</dc:creator>
  <cp:keywords/>
  <dc:description/>
  <cp:lastModifiedBy>Lisa Gödde</cp:lastModifiedBy>
  <cp:lastPrinted>2015-07-06T10:27:49Z</cp:lastPrinted>
  <dcterms:created xsi:type="dcterms:W3CDTF">2009-09-17T12:58:18Z</dcterms:created>
  <dcterms:modified xsi:type="dcterms:W3CDTF">2015-10-16T10:27:34Z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